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C:\Users\holmbman\OneDrive - Fortum\My Offline Files\Personal\Misc\Pingis\MBF\Junnu FM 20190309-10\"/>
    </mc:Choice>
  </mc:AlternateContent>
  <bookViews>
    <workbookView xWindow="0" yWindow="0" windowWidth="15360" windowHeight="7215" tabRatio="656"/>
  </bookViews>
  <sheets>
    <sheet name="Tulokset" sheetId="12" r:id="rId1"/>
    <sheet name="M13 poolit" sheetId="1" r:id="rId2"/>
    <sheet name="M13_JATKO" sheetId="5" r:id="rId3"/>
    <sheet name="M13_CONS" sheetId="29" r:id="rId4"/>
    <sheet name="M15 poolit" sheetId="13" r:id="rId5"/>
    <sheet name="M15_JATKO" sheetId="14" r:id="rId6"/>
    <sheet name="M15_CONS" sheetId="30" r:id="rId7"/>
    <sheet name="N13 poolit" sheetId="18" r:id="rId8"/>
    <sheet name="N13_JATKO" sheetId="19" r:id="rId9"/>
    <sheet name="N13_CONS" sheetId="31" r:id="rId10"/>
    <sheet name="N15 poolit" sheetId="20" r:id="rId11"/>
    <sheet name="N15_JATKO" sheetId="21" r:id="rId12"/>
    <sheet name="N15_CONS" sheetId="32" r:id="rId13"/>
    <sheet name="M13-NP poolit" sheetId="2" r:id="rId14"/>
    <sheet name="M13-NP_JATKO" sheetId="6" r:id="rId15"/>
    <sheet name="M15-NP poolit" sheetId="15" r:id="rId16"/>
    <sheet name="M15-NP_JATKO" sheetId="16" r:id="rId17"/>
    <sheet name="N13-NP poolit" sheetId="22" r:id="rId18"/>
    <sheet name="N15-NP poolit" sheetId="23" r:id="rId19"/>
    <sheet name="M13JO poolit" sheetId="3" r:id="rId20"/>
    <sheet name="M13JO_JATKO" sheetId="7" r:id="rId21"/>
    <sheet name="M13JO ottelut" sheetId="9" r:id="rId22"/>
    <sheet name="M15JO poolit" sheetId="24" r:id="rId23"/>
    <sheet name="M15JO_JATKO" sheetId="25" r:id="rId24"/>
    <sheet name="M15JO ottelut" sheetId="26" r:id="rId25"/>
    <sheet name="N13JO poolit" sheetId="4" r:id="rId26"/>
    <sheet name="N13JO ottelut" sheetId="10" r:id="rId27"/>
    <sheet name="N15JO poolit" sheetId="27" r:id="rId28"/>
    <sheet name="N15JO ottelut" sheetId="28" r:id="rId29"/>
  </sheets>
  <definedNames>
    <definedName name="_xlnm.Print_Titles" localSheetId="1">'M13 poolit'!$1:$5</definedName>
    <definedName name="_xlnm.Print_Titles" localSheetId="13">'M13-NP poolit'!$1:$5</definedName>
    <definedName name="_xlnm.Print_Titles" localSheetId="4">'M15 poolit'!$1:$5</definedName>
    <definedName name="_xlnm.Print_Titles" localSheetId="15">'M15-NP poolit'!$1:$5</definedName>
    <definedName name="_xlnm.Print_Titles" localSheetId="7">'N13 poolit'!$1:$5</definedName>
    <definedName name="_xlnm.Print_Titles" localSheetId="17">'N13-NP poolit'!$1:$5</definedName>
    <definedName name="_xlnm.Print_Titles" localSheetId="10">'N15 poolit'!$1:$5</definedName>
    <definedName name="_xlnm.Print_Titles" localSheetId="18">'N15-NP poolit'!$1:$5</definedName>
  </definedNames>
  <calcPr calcId="152511"/>
</workbook>
</file>

<file path=xl/calcChain.xml><?xml version="1.0" encoding="utf-8"?>
<calcChain xmlns="http://schemas.openxmlformats.org/spreadsheetml/2006/main">
  <c r="L248" i="26" l="1"/>
  <c r="N248" i="26" s="1"/>
  <c r="K248" i="26"/>
  <c r="M248" i="26" s="1"/>
  <c r="D248" i="26"/>
  <c r="C248" i="26"/>
  <c r="L247" i="26"/>
  <c r="N247" i="26" s="1"/>
  <c r="K247" i="26"/>
  <c r="M247" i="26" s="1"/>
  <c r="D247" i="26"/>
  <c r="C247" i="26"/>
  <c r="L246" i="26"/>
  <c r="N246" i="26" s="1"/>
  <c r="K246" i="26"/>
  <c r="M246" i="26" s="1"/>
  <c r="D246" i="26"/>
  <c r="C246" i="26"/>
  <c r="L245" i="26"/>
  <c r="N245" i="26" s="1"/>
  <c r="K245" i="26"/>
  <c r="M245" i="26" s="1"/>
  <c r="D245" i="26"/>
  <c r="C245" i="26"/>
  <c r="L244" i="26"/>
  <c r="N244" i="26" s="1"/>
  <c r="K244" i="26"/>
  <c r="M244" i="26" s="1"/>
  <c r="D244" i="26"/>
  <c r="C244" i="26"/>
  <c r="L225" i="26"/>
  <c r="N225" i="26" s="1"/>
  <c r="K225" i="26"/>
  <c r="M225" i="26" s="1"/>
  <c r="D225" i="26"/>
  <c r="C225" i="26"/>
  <c r="L224" i="26"/>
  <c r="N224" i="26" s="1"/>
  <c r="K224" i="26"/>
  <c r="M224" i="26" s="1"/>
  <c r="D224" i="26"/>
  <c r="C224" i="26"/>
  <c r="L223" i="26"/>
  <c r="N223" i="26" s="1"/>
  <c r="K223" i="26"/>
  <c r="M223" i="26" s="1"/>
  <c r="D223" i="26"/>
  <c r="C223" i="26"/>
  <c r="L222" i="26"/>
  <c r="N222" i="26" s="1"/>
  <c r="K222" i="26"/>
  <c r="M222" i="26" s="1"/>
  <c r="D222" i="26"/>
  <c r="C222" i="26"/>
  <c r="L221" i="26"/>
  <c r="K221" i="26"/>
  <c r="M221" i="26" s="1"/>
  <c r="D221" i="26"/>
  <c r="C221" i="26"/>
  <c r="L202" i="26"/>
  <c r="N202" i="26" s="1"/>
  <c r="K202" i="26"/>
  <c r="M202" i="26" s="1"/>
  <c r="D202" i="26"/>
  <c r="C202" i="26"/>
  <c r="L201" i="26"/>
  <c r="N201" i="26" s="1"/>
  <c r="K201" i="26"/>
  <c r="M201" i="26" s="1"/>
  <c r="D201" i="26"/>
  <c r="C201" i="26"/>
  <c r="L200" i="26"/>
  <c r="N200" i="26" s="1"/>
  <c r="K200" i="26"/>
  <c r="M200" i="26" s="1"/>
  <c r="D200" i="26"/>
  <c r="C200" i="26"/>
  <c r="L199" i="26"/>
  <c r="N199" i="26" s="1"/>
  <c r="K199" i="26"/>
  <c r="M199" i="26" s="1"/>
  <c r="D199" i="26"/>
  <c r="C199" i="26"/>
  <c r="L198" i="26"/>
  <c r="K198" i="26"/>
  <c r="K203" i="26" s="1"/>
  <c r="D198" i="26"/>
  <c r="C198" i="26"/>
  <c r="L179" i="26"/>
  <c r="N179" i="26" s="1"/>
  <c r="K179" i="26"/>
  <c r="M179" i="26" s="1"/>
  <c r="D179" i="26"/>
  <c r="C179" i="26"/>
  <c r="L178" i="26"/>
  <c r="N178" i="26" s="1"/>
  <c r="K178" i="26"/>
  <c r="M178" i="26" s="1"/>
  <c r="D178" i="26"/>
  <c r="C178" i="26"/>
  <c r="L177" i="26"/>
  <c r="N177" i="26" s="1"/>
  <c r="K177" i="26"/>
  <c r="M177" i="26" s="1"/>
  <c r="D177" i="26"/>
  <c r="C177" i="26"/>
  <c r="L176" i="26"/>
  <c r="N176" i="26" s="1"/>
  <c r="K176" i="26"/>
  <c r="M176" i="26" s="1"/>
  <c r="D176" i="26"/>
  <c r="C176" i="26"/>
  <c r="L175" i="26"/>
  <c r="N175" i="26" s="1"/>
  <c r="K175" i="26"/>
  <c r="D175" i="26"/>
  <c r="C175" i="26"/>
  <c r="M226" i="26" l="1"/>
  <c r="L226" i="26"/>
  <c r="N221" i="26"/>
  <c r="K180" i="26"/>
  <c r="M175" i="26"/>
  <c r="M180" i="26" s="1"/>
  <c r="L203" i="26"/>
  <c r="M198" i="26"/>
  <c r="M203" i="26" s="1"/>
  <c r="N198" i="26"/>
  <c r="N203" i="26" s="1"/>
  <c r="M249" i="26"/>
  <c r="N180" i="26"/>
  <c r="N226" i="26"/>
  <c r="N249" i="26"/>
  <c r="L180" i="26"/>
  <c r="K249" i="26"/>
  <c r="K226" i="26"/>
  <c r="L249" i="26"/>
  <c r="J229" i="26" l="1"/>
  <c r="J252" i="26"/>
  <c r="J183" i="26"/>
  <c r="J206" i="26"/>
  <c r="L74" i="28" l="1"/>
  <c r="K74" i="28"/>
  <c r="L73" i="28"/>
  <c r="N73" i="28" s="1"/>
  <c r="K73" i="28"/>
  <c r="M73" i="28" s="1"/>
  <c r="C73" i="28"/>
  <c r="L72" i="28"/>
  <c r="N72" i="28" s="1"/>
  <c r="K72" i="28"/>
  <c r="M72" i="28" s="1"/>
  <c r="C72" i="28"/>
  <c r="L71" i="28"/>
  <c r="N71" i="28" s="1"/>
  <c r="K71" i="28"/>
  <c r="M71" i="28" s="1"/>
  <c r="D71" i="28"/>
  <c r="C71" i="28"/>
  <c r="L70" i="28"/>
  <c r="N70" i="28" s="1"/>
  <c r="K70" i="28"/>
  <c r="M70" i="28" s="1"/>
  <c r="C70" i="28"/>
  <c r="L69" i="28"/>
  <c r="N69" i="28" s="1"/>
  <c r="K69" i="28"/>
  <c r="M69" i="28" s="1"/>
  <c r="C69" i="28"/>
  <c r="L48" i="28"/>
  <c r="K48" i="28"/>
  <c r="L47" i="28"/>
  <c r="N47" i="28" s="1"/>
  <c r="K47" i="28"/>
  <c r="M47" i="28" s="1"/>
  <c r="C47" i="28"/>
  <c r="L46" i="28"/>
  <c r="N46" i="28" s="1"/>
  <c r="K46" i="28"/>
  <c r="M46" i="28" s="1"/>
  <c r="C46" i="28"/>
  <c r="L45" i="28"/>
  <c r="N45" i="28" s="1"/>
  <c r="K45" i="28"/>
  <c r="M45" i="28" s="1"/>
  <c r="D45" i="28"/>
  <c r="C45" i="28"/>
  <c r="L44" i="28"/>
  <c r="N44" i="28" s="1"/>
  <c r="K44" i="28"/>
  <c r="M44" i="28" s="1"/>
  <c r="C44" i="28"/>
  <c r="L43" i="28"/>
  <c r="N43" i="28" s="1"/>
  <c r="K43" i="28"/>
  <c r="M43" i="28" s="1"/>
  <c r="C43" i="28"/>
  <c r="L22" i="28"/>
  <c r="K22" i="28"/>
  <c r="L21" i="28"/>
  <c r="N21" i="28" s="1"/>
  <c r="K21" i="28"/>
  <c r="M21" i="28" s="1"/>
  <c r="C21" i="28"/>
  <c r="L20" i="28"/>
  <c r="N20" i="28" s="1"/>
  <c r="K20" i="28"/>
  <c r="M20" i="28" s="1"/>
  <c r="C20" i="28"/>
  <c r="L19" i="28"/>
  <c r="N19" i="28" s="1"/>
  <c r="K19" i="28"/>
  <c r="M19" i="28" s="1"/>
  <c r="D19" i="28"/>
  <c r="C19" i="28"/>
  <c r="L18" i="28"/>
  <c r="N18" i="28" s="1"/>
  <c r="K18" i="28"/>
  <c r="M18" i="28" s="1"/>
  <c r="C18" i="28"/>
  <c r="L17" i="28"/>
  <c r="N17" i="28" s="1"/>
  <c r="K17" i="28"/>
  <c r="M17" i="28" s="1"/>
  <c r="C17" i="28"/>
  <c r="L74" i="10"/>
  <c r="K74" i="10"/>
  <c r="L73" i="10"/>
  <c r="N73" i="10" s="1"/>
  <c r="K73" i="10"/>
  <c r="M73" i="10" s="1"/>
  <c r="C73" i="10"/>
  <c r="L72" i="10"/>
  <c r="N72" i="10" s="1"/>
  <c r="K72" i="10"/>
  <c r="M72" i="10" s="1"/>
  <c r="C72" i="10"/>
  <c r="L71" i="10"/>
  <c r="N71" i="10" s="1"/>
  <c r="K71" i="10"/>
  <c r="M71" i="10" s="1"/>
  <c r="D71" i="10"/>
  <c r="C71" i="10"/>
  <c r="L70" i="10"/>
  <c r="N70" i="10" s="1"/>
  <c r="K70" i="10"/>
  <c r="M70" i="10" s="1"/>
  <c r="C70" i="10"/>
  <c r="L69" i="10"/>
  <c r="N69" i="10" s="1"/>
  <c r="K69" i="10"/>
  <c r="M69" i="10" s="1"/>
  <c r="C69" i="10"/>
  <c r="L48" i="10"/>
  <c r="K48" i="10"/>
  <c r="L47" i="10"/>
  <c r="N47" i="10" s="1"/>
  <c r="K47" i="10"/>
  <c r="M47" i="10" s="1"/>
  <c r="C47" i="10"/>
  <c r="L46" i="10"/>
  <c r="N46" i="10" s="1"/>
  <c r="K46" i="10"/>
  <c r="M46" i="10" s="1"/>
  <c r="C46" i="10"/>
  <c r="L45" i="10"/>
  <c r="N45" i="10" s="1"/>
  <c r="K45" i="10"/>
  <c r="M45" i="10" s="1"/>
  <c r="D45" i="10"/>
  <c r="C45" i="10"/>
  <c r="L44" i="10"/>
  <c r="N44" i="10" s="1"/>
  <c r="K44" i="10"/>
  <c r="M44" i="10" s="1"/>
  <c r="C44" i="10"/>
  <c r="L43" i="10"/>
  <c r="N43" i="10" s="1"/>
  <c r="K43" i="10"/>
  <c r="M43" i="10" s="1"/>
  <c r="C43" i="10"/>
  <c r="L294" i="26"/>
  <c r="N294" i="26" s="1"/>
  <c r="K294" i="26"/>
  <c r="M294" i="26" s="1"/>
  <c r="D294" i="26"/>
  <c r="C294" i="26"/>
  <c r="L293" i="26"/>
  <c r="N293" i="26" s="1"/>
  <c r="K293" i="26"/>
  <c r="M293" i="26" s="1"/>
  <c r="D293" i="26"/>
  <c r="C293" i="26"/>
  <c r="L292" i="26"/>
  <c r="N292" i="26" s="1"/>
  <c r="K292" i="26"/>
  <c r="M292" i="26" s="1"/>
  <c r="D292" i="26"/>
  <c r="C292" i="26"/>
  <c r="L291" i="26"/>
  <c r="N291" i="26" s="1"/>
  <c r="K291" i="26"/>
  <c r="M291" i="26" s="1"/>
  <c r="D291" i="26"/>
  <c r="C291" i="26"/>
  <c r="L290" i="26"/>
  <c r="N290" i="26" s="1"/>
  <c r="K290" i="26"/>
  <c r="M290" i="26" s="1"/>
  <c r="D290" i="26"/>
  <c r="C290" i="26"/>
  <c r="L271" i="26"/>
  <c r="N271" i="26" s="1"/>
  <c r="K271" i="26"/>
  <c r="M271" i="26" s="1"/>
  <c r="D271" i="26"/>
  <c r="C271" i="26"/>
  <c r="L270" i="26"/>
  <c r="N270" i="26" s="1"/>
  <c r="K270" i="26"/>
  <c r="M270" i="26" s="1"/>
  <c r="D270" i="26"/>
  <c r="C270" i="26"/>
  <c r="L269" i="26"/>
  <c r="N269" i="26" s="1"/>
  <c r="K269" i="26"/>
  <c r="M269" i="26" s="1"/>
  <c r="D269" i="26"/>
  <c r="C269" i="26"/>
  <c r="L268" i="26"/>
  <c r="N268" i="26" s="1"/>
  <c r="K268" i="26"/>
  <c r="M268" i="26" s="1"/>
  <c r="D268" i="26"/>
  <c r="C268" i="26"/>
  <c r="L267" i="26"/>
  <c r="N267" i="26" s="1"/>
  <c r="K267" i="26"/>
  <c r="M267" i="26" s="1"/>
  <c r="D267" i="26"/>
  <c r="C267" i="26"/>
  <c r="L156" i="26"/>
  <c r="N156" i="26" s="1"/>
  <c r="K156" i="26"/>
  <c r="M156" i="26" s="1"/>
  <c r="D156" i="26"/>
  <c r="C156" i="26"/>
  <c r="L155" i="26"/>
  <c r="N155" i="26" s="1"/>
  <c r="K155" i="26"/>
  <c r="M155" i="26" s="1"/>
  <c r="D155" i="26"/>
  <c r="C155" i="26"/>
  <c r="L154" i="26"/>
  <c r="N154" i="26" s="1"/>
  <c r="K154" i="26"/>
  <c r="M154" i="26" s="1"/>
  <c r="D154" i="26"/>
  <c r="C154" i="26"/>
  <c r="L153" i="26"/>
  <c r="N153" i="26" s="1"/>
  <c r="K153" i="26"/>
  <c r="M153" i="26" s="1"/>
  <c r="D153" i="26"/>
  <c r="C153" i="26"/>
  <c r="L152" i="26"/>
  <c r="N152" i="26" s="1"/>
  <c r="K152" i="26"/>
  <c r="M152" i="26" s="1"/>
  <c r="D152" i="26"/>
  <c r="C152" i="26"/>
  <c r="L133" i="26"/>
  <c r="N133" i="26" s="1"/>
  <c r="K133" i="26"/>
  <c r="M133" i="26" s="1"/>
  <c r="D133" i="26"/>
  <c r="C133" i="26"/>
  <c r="L132" i="26"/>
  <c r="N132" i="26" s="1"/>
  <c r="K132" i="26"/>
  <c r="M132" i="26" s="1"/>
  <c r="D132" i="26"/>
  <c r="C132" i="26"/>
  <c r="L131" i="26"/>
  <c r="N131" i="26" s="1"/>
  <c r="K131" i="26"/>
  <c r="M131" i="26" s="1"/>
  <c r="D131" i="26"/>
  <c r="C131" i="26"/>
  <c r="L130" i="26"/>
  <c r="N130" i="26" s="1"/>
  <c r="K130" i="26"/>
  <c r="M130" i="26" s="1"/>
  <c r="D130" i="26"/>
  <c r="C130" i="26"/>
  <c r="L129" i="26"/>
  <c r="K129" i="26"/>
  <c r="D129" i="26"/>
  <c r="C129" i="26"/>
  <c r="L110" i="26"/>
  <c r="N110" i="26" s="1"/>
  <c r="K110" i="26"/>
  <c r="M110" i="26" s="1"/>
  <c r="D110" i="26"/>
  <c r="C110" i="26"/>
  <c r="L109" i="26"/>
  <c r="N109" i="26" s="1"/>
  <c r="K109" i="26"/>
  <c r="M109" i="26" s="1"/>
  <c r="D109" i="26"/>
  <c r="C109" i="26"/>
  <c r="L108" i="26"/>
  <c r="N108" i="26" s="1"/>
  <c r="K108" i="26"/>
  <c r="M108" i="26" s="1"/>
  <c r="D108" i="26"/>
  <c r="C108" i="26"/>
  <c r="L107" i="26"/>
  <c r="N107" i="26" s="1"/>
  <c r="K107" i="26"/>
  <c r="M107" i="26" s="1"/>
  <c r="D107" i="26"/>
  <c r="C107" i="26"/>
  <c r="L106" i="26"/>
  <c r="N106" i="26" s="1"/>
  <c r="K106" i="26"/>
  <c r="M106" i="26" s="1"/>
  <c r="D106" i="26"/>
  <c r="C106" i="26"/>
  <c r="L87" i="26"/>
  <c r="N87" i="26" s="1"/>
  <c r="K87" i="26"/>
  <c r="M87" i="26" s="1"/>
  <c r="D87" i="26"/>
  <c r="C87" i="26"/>
  <c r="L86" i="26"/>
  <c r="N86" i="26" s="1"/>
  <c r="K86" i="26"/>
  <c r="M86" i="26" s="1"/>
  <c r="D86" i="26"/>
  <c r="C86" i="26"/>
  <c r="L85" i="26"/>
  <c r="N85" i="26" s="1"/>
  <c r="K85" i="26"/>
  <c r="M85" i="26" s="1"/>
  <c r="D85" i="26"/>
  <c r="C85" i="26"/>
  <c r="L84" i="26"/>
  <c r="N84" i="26" s="1"/>
  <c r="K84" i="26"/>
  <c r="M84" i="26" s="1"/>
  <c r="D84" i="26"/>
  <c r="C84" i="26"/>
  <c r="L83" i="26"/>
  <c r="N83" i="26" s="1"/>
  <c r="K83" i="26"/>
  <c r="M83" i="26" s="1"/>
  <c r="D83" i="26"/>
  <c r="C83" i="26"/>
  <c r="L363" i="26"/>
  <c r="N363" i="26" s="1"/>
  <c r="K363" i="26"/>
  <c r="M363" i="26" s="1"/>
  <c r="D363" i="26"/>
  <c r="C363" i="26"/>
  <c r="L362" i="26"/>
  <c r="N362" i="26" s="1"/>
  <c r="K362" i="26"/>
  <c r="M362" i="26" s="1"/>
  <c r="D362" i="26"/>
  <c r="C362" i="26"/>
  <c r="L361" i="26"/>
  <c r="N361" i="26" s="1"/>
  <c r="K361" i="26"/>
  <c r="M361" i="26" s="1"/>
  <c r="D361" i="26"/>
  <c r="C361" i="26"/>
  <c r="L360" i="26"/>
  <c r="N360" i="26" s="1"/>
  <c r="K360" i="26"/>
  <c r="M360" i="26" s="1"/>
  <c r="D360" i="26"/>
  <c r="C360" i="26"/>
  <c r="L359" i="26"/>
  <c r="N359" i="26" s="1"/>
  <c r="K359" i="26"/>
  <c r="M359" i="26" s="1"/>
  <c r="D359" i="26"/>
  <c r="C359" i="26"/>
  <c r="L340" i="26"/>
  <c r="N340" i="26" s="1"/>
  <c r="K340" i="26"/>
  <c r="M340" i="26" s="1"/>
  <c r="D340" i="26"/>
  <c r="C340" i="26"/>
  <c r="L339" i="26"/>
  <c r="N339" i="26" s="1"/>
  <c r="K339" i="26"/>
  <c r="M339" i="26" s="1"/>
  <c r="D339" i="26"/>
  <c r="C339" i="26"/>
  <c r="L338" i="26"/>
  <c r="N338" i="26" s="1"/>
  <c r="K338" i="26"/>
  <c r="M338" i="26" s="1"/>
  <c r="D338" i="26"/>
  <c r="C338" i="26"/>
  <c r="L337" i="26"/>
  <c r="N337" i="26" s="1"/>
  <c r="K337" i="26"/>
  <c r="M337" i="26" s="1"/>
  <c r="D337" i="26"/>
  <c r="C337" i="26"/>
  <c r="L336" i="26"/>
  <c r="N336" i="26" s="1"/>
  <c r="K336" i="26"/>
  <c r="M336" i="26" s="1"/>
  <c r="D336" i="26"/>
  <c r="C336" i="26"/>
  <c r="L317" i="26"/>
  <c r="N317" i="26" s="1"/>
  <c r="K317" i="26"/>
  <c r="M317" i="26" s="1"/>
  <c r="D317" i="26"/>
  <c r="C317" i="26"/>
  <c r="L316" i="26"/>
  <c r="N316" i="26" s="1"/>
  <c r="K316" i="26"/>
  <c r="M316" i="26" s="1"/>
  <c r="D316" i="26"/>
  <c r="C316" i="26"/>
  <c r="L315" i="26"/>
  <c r="N315" i="26" s="1"/>
  <c r="K315" i="26"/>
  <c r="M315" i="26" s="1"/>
  <c r="D315" i="26"/>
  <c r="C315" i="26"/>
  <c r="L314" i="26"/>
  <c r="N314" i="26" s="1"/>
  <c r="K314" i="26"/>
  <c r="M314" i="26" s="1"/>
  <c r="D314" i="26"/>
  <c r="C314" i="26"/>
  <c r="L313" i="26"/>
  <c r="N313" i="26" s="1"/>
  <c r="K313" i="26"/>
  <c r="M313" i="26" s="1"/>
  <c r="D313" i="26"/>
  <c r="C313" i="26"/>
  <c r="L64" i="26"/>
  <c r="N64" i="26" s="1"/>
  <c r="K64" i="26"/>
  <c r="M64" i="26" s="1"/>
  <c r="D64" i="26"/>
  <c r="C64" i="26"/>
  <c r="L63" i="26"/>
  <c r="N63" i="26" s="1"/>
  <c r="K63" i="26"/>
  <c r="M63" i="26" s="1"/>
  <c r="D63" i="26"/>
  <c r="C63" i="26"/>
  <c r="L62" i="26"/>
  <c r="N62" i="26" s="1"/>
  <c r="K62" i="26"/>
  <c r="M62" i="26" s="1"/>
  <c r="D62" i="26"/>
  <c r="C62" i="26"/>
  <c r="L61" i="26"/>
  <c r="N61" i="26" s="1"/>
  <c r="K61" i="26"/>
  <c r="M61" i="26" s="1"/>
  <c r="D61" i="26"/>
  <c r="C61" i="26"/>
  <c r="L60" i="26"/>
  <c r="N60" i="26" s="1"/>
  <c r="K60" i="26"/>
  <c r="M60" i="26" s="1"/>
  <c r="D60" i="26"/>
  <c r="C60" i="26"/>
  <c r="L41" i="26"/>
  <c r="N41" i="26" s="1"/>
  <c r="K41" i="26"/>
  <c r="M41" i="26" s="1"/>
  <c r="D41" i="26"/>
  <c r="C41" i="26"/>
  <c r="L40" i="26"/>
  <c r="N40" i="26" s="1"/>
  <c r="K40" i="26"/>
  <c r="M40" i="26" s="1"/>
  <c r="D40" i="26"/>
  <c r="C40" i="26"/>
  <c r="L39" i="26"/>
  <c r="N39" i="26" s="1"/>
  <c r="K39" i="26"/>
  <c r="M39" i="26" s="1"/>
  <c r="D39" i="26"/>
  <c r="C39" i="26"/>
  <c r="L38" i="26"/>
  <c r="N38" i="26" s="1"/>
  <c r="K38" i="26"/>
  <c r="M38" i="26" s="1"/>
  <c r="D38" i="26"/>
  <c r="C38" i="26"/>
  <c r="L37" i="26"/>
  <c r="K37" i="26"/>
  <c r="D37" i="26"/>
  <c r="C37" i="26"/>
  <c r="L18" i="26"/>
  <c r="N18" i="26" s="1"/>
  <c r="K18" i="26"/>
  <c r="M18" i="26" s="1"/>
  <c r="D18" i="26"/>
  <c r="C18" i="26"/>
  <c r="L17" i="26"/>
  <c r="N17" i="26" s="1"/>
  <c r="K17" i="26"/>
  <c r="M17" i="26" s="1"/>
  <c r="D17" i="26"/>
  <c r="C17" i="26"/>
  <c r="L16" i="26"/>
  <c r="N16" i="26" s="1"/>
  <c r="K16" i="26"/>
  <c r="M16" i="26" s="1"/>
  <c r="D16" i="26"/>
  <c r="C16" i="26"/>
  <c r="L15" i="26"/>
  <c r="N15" i="26" s="1"/>
  <c r="K15" i="26"/>
  <c r="M15" i="26" s="1"/>
  <c r="D15" i="26"/>
  <c r="C15" i="26"/>
  <c r="L14" i="26"/>
  <c r="N14" i="26" s="1"/>
  <c r="K14" i="26"/>
  <c r="M14" i="26" s="1"/>
  <c r="D14" i="26"/>
  <c r="C14" i="26"/>
  <c r="L18" i="9"/>
  <c r="N18" i="9" s="1"/>
  <c r="K18" i="9"/>
  <c r="M18" i="9" s="1"/>
  <c r="D18" i="9"/>
  <c r="C18" i="9"/>
  <c r="L17" i="9"/>
  <c r="N17" i="9" s="1"/>
  <c r="K17" i="9"/>
  <c r="M17" i="9" s="1"/>
  <c r="D17" i="9"/>
  <c r="C17" i="9"/>
  <c r="L16" i="9"/>
  <c r="N16" i="9" s="1"/>
  <c r="K16" i="9"/>
  <c r="M16" i="9" s="1"/>
  <c r="D16" i="9"/>
  <c r="C16" i="9"/>
  <c r="L15" i="9"/>
  <c r="N15" i="9" s="1"/>
  <c r="K15" i="9"/>
  <c r="M15" i="9" s="1"/>
  <c r="D15" i="9"/>
  <c r="C15" i="9"/>
  <c r="L14" i="9"/>
  <c r="N14" i="9" s="1"/>
  <c r="K14" i="9"/>
  <c r="M14" i="9" s="1"/>
  <c r="D14" i="9"/>
  <c r="C14" i="9"/>
  <c r="L41" i="9"/>
  <c r="N41" i="9" s="1"/>
  <c r="K41" i="9"/>
  <c r="M41" i="9" s="1"/>
  <c r="D41" i="9"/>
  <c r="C41" i="9"/>
  <c r="L40" i="9"/>
  <c r="N40" i="9" s="1"/>
  <c r="K40" i="9"/>
  <c r="M40" i="9" s="1"/>
  <c r="D40" i="9"/>
  <c r="C40" i="9"/>
  <c r="L39" i="9"/>
  <c r="N39" i="9" s="1"/>
  <c r="K39" i="9"/>
  <c r="M39" i="9" s="1"/>
  <c r="D39" i="9"/>
  <c r="C39" i="9"/>
  <c r="L38" i="9"/>
  <c r="N38" i="9" s="1"/>
  <c r="K38" i="9"/>
  <c r="M38" i="9" s="1"/>
  <c r="D38" i="9"/>
  <c r="C38" i="9"/>
  <c r="L37" i="9"/>
  <c r="N37" i="9" s="1"/>
  <c r="K37" i="9"/>
  <c r="M37" i="9" s="1"/>
  <c r="D37" i="9"/>
  <c r="C37" i="9"/>
  <c r="L64" i="9"/>
  <c r="N64" i="9" s="1"/>
  <c r="K64" i="9"/>
  <c r="M64" i="9" s="1"/>
  <c r="D64" i="9"/>
  <c r="C64" i="9"/>
  <c r="L63" i="9"/>
  <c r="N63" i="9" s="1"/>
  <c r="K63" i="9"/>
  <c r="M63" i="9" s="1"/>
  <c r="D63" i="9"/>
  <c r="C63" i="9"/>
  <c r="L62" i="9"/>
  <c r="N62" i="9" s="1"/>
  <c r="K62" i="9"/>
  <c r="M62" i="9" s="1"/>
  <c r="D62" i="9"/>
  <c r="C62" i="9"/>
  <c r="L61" i="9"/>
  <c r="N61" i="9" s="1"/>
  <c r="K61" i="9"/>
  <c r="M61" i="9" s="1"/>
  <c r="D61" i="9"/>
  <c r="C61" i="9"/>
  <c r="L60" i="9"/>
  <c r="N60" i="9" s="1"/>
  <c r="K60" i="9"/>
  <c r="M60" i="9" s="1"/>
  <c r="D60" i="9"/>
  <c r="C60" i="9"/>
  <c r="L87" i="9"/>
  <c r="N87" i="9" s="1"/>
  <c r="K87" i="9"/>
  <c r="M87" i="9" s="1"/>
  <c r="D87" i="9"/>
  <c r="C87" i="9"/>
  <c r="L86" i="9"/>
  <c r="N86" i="9" s="1"/>
  <c r="K86" i="9"/>
  <c r="M86" i="9" s="1"/>
  <c r="D86" i="9"/>
  <c r="C86" i="9"/>
  <c r="L85" i="9"/>
  <c r="N85" i="9" s="1"/>
  <c r="K85" i="9"/>
  <c r="M85" i="9" s="1"/>
  <c r="D85" i="9"/>
  <c r="C85" i="9"/>
  <c r="L84" i="9"/>
  <c r="N84" i="9" s="1"/>
  <c r="K84" i="9"/>
  <c r="M84" i="9" s="1"/>
  <c r="D84" i="9"/>
  <c r="C84" i="9"/>
  <c r="L83" i="9"/>
  <c r="N83" i="9" s="1"/>
  <c r="K83" i="9"/>
  <c r="M83" i="9" s="1"/>
  <c r="D83" i="9"/>
  <c r="C83" i="9"/>
  <c r="L110" i="9"/>
  <c r="N110" i="9" s="1"/>
  <c r="K110" i="9"/>
  <c r="M110" i="9" s="1"/>
  <c r="D110" i="9"/>
  <c r="C110" i="9"/>
  <c r="L109" i="9"/>
  <c r="N109" i="9" s="1"/>
  <c r="K109" i="9"/>
  <c r="M109" i="9" s="1"/>
  <c r="D109" i="9"/>
  <c r="C109" i="9"/>
  <c r="L108" i="9"/>
  <c r="N108" i="9" s="1"/>
  <c r="K108" i="9"/>
  <c r="M108" i="9" s="1"/>
  <c r="D108" i="9"/>
  <c r="C108" i="9"/>
  <c r="L107" i="9"/>
  <c r="N107" i="9" s="1"/>
  <c r="K107" i="9"/>
  <c r="M107" i="9" s="1"/>
  <c r="D107" i="9"/>
  <c r="C107" i="9"/>
  <c r="L106" i="9"/>
  <c r="K106" i="9"/>
  <c r="M106" i="9" s="1"/>
  <c r="D106" i="9"/>
  <c r="C106" i="9"/>
  <c r="L202" i="9"/>
  <c r="N202" i="9" s="1"/>
  <c r="K202" i="9"/>
  <c r="M202" i="9" s="1"/>
  <c r="D202" i="9"/>
  <c r="C202" i="9"/>
  <c r="L201" i="9"/>
  <c r="N201" i="9" s="1"/>
  <c r="K201" i="9"/>
  <c r="M201" i="9" s="1"/>
  <c r="D201" i="9"/>
  <c r="C201" i="9"/>
  <c r="L200" i="9"/>
  <c r="N200" i="9" s="1"/>
  <c r="K200" i="9"/>
  <c r="M200" i="9" s="1"/>
  <c r="D200" i="9"/>
  <c r="C200" i="9"/>
  <c r="L199" i="9"/>
  <c r="N199" i="9" s="1"/>
  <c r="K199" i="9"/>
  <c r="M199" i="9" s="1"/>
  <c r="D199" i="9"/>
  <c r="C199" i="9"/>
  <c r="L198" i="9"/>
  <c r="N198" i="9" s="1"/>
  <c r="K198" i="9"/>
  <c r="D198" i="9"/>
  <c r="C198" i="9"/>
  <c r="L179" i="9"/>
  <c r="N179" i="9" s="1"/>
  <c r="K179" i="9"/>
  <c r="M179" i="9" s="1"/>
  <c r="D179" i="9"/>
  <c r="C179" i="9"/>
  <c r="L178" i="9"/>
  <c r="N178" i="9" s="1"/>
  <c r="K178" i="9"/>
  <c r="M178" i="9" s="1"/>
  <c r="D178" i="9"/>
  <c r="C178" i="9"/>
  <c r="L177" i="9"/>
  <c r="N177" i="9" s="1"/>
  <c r="K177" i="9"/>
  <c r="M177" i="9" s="1"/>
  <c r="D177" i="9"/>
  <c r="C177" i="9"/>
  <c r="L176" i="9"/>
  <c r="N176" i="9" s="1"/>
  <c r="K176" i="9"/>
  <c r="M176" i="9" s="1"/>
  <c r="D176" i="9"/>
  <c r="C176" i="9"/>
  <c r="L175" i="9"/>
  <c r="N175" i="9" s="1"/>
  <c r="K175" i="9"/>
  <c r="M175" i="9" s="1"/>
  <c r="D175" i="9"/>
  <c r="C175" i="9"/>
  <c r="L156" i="9"/>
  <c r="N156" i="9" s="1"/>
  <c r="K156" i="9"/>
  <c r="M156" i="9" s="1"/>
  <c r="D156" i="9"/>
  <c r="C156" i="9"/>
  <c r="L155" i="9"/>
  <c r="N155" i="9" s="1"/>
  <c r="K155" i="9"/>
  <c r="M155" i="9" s="1"/>
  <c r="D155" i="9"/>
  <c r="C155" i="9"/>
  <c r="L154" i="9"/>
  <c r="N154" i="9" s="1"/>
  <c r="K154" i="9"/>
  <c r="M154" i="9" s="1"/>
  <c r="D154" i="9"/>
  <c r="C154" i="9"/>
  <c r="L153" i="9"/>
  <c r="N153" i="9" s="1"/>
  <c r="K153" i="9"/>
  <c r="M153" i="9" s="1"/>
  <c r="D153" i="9"/>
  <c r="C153" i="9"/>
  <c r="L152" i="9"/>
  <c r="N152" i="9" s="1"/>
  <c r="K152" i="9"/>
  <c r="M152" i="9" s="1"/>
  <c r="D152" i="9"/>
  <c r="C152" i="9"/>
  <c r="K203" i="9" l="1"/>
  <c r="L111" i="9"/>
  <c r="M74" i="28"/>
  <c r="N74" i="28"/>
  <c r="M48" i="28"/>
  <c r="N48" i="28"/>
  <c r="K65" i="9"/>
  <c r="L88" i="9"/>
  <c r="K42" i="9"/>
  <c r="K19" i="9"/>
  <c r="M22" i="28"/>
  <c r="N22" i="28"/>
  <c r="M74" i="10"/>
  <c r="N74" i="10"/>
  <c r="K134" i="26"/>
  <c r="L134" i="26"/>
  <c r="M48" i="10"/>
  <c r="J51" i="10" s="1"/>
  <c r="N48" i="10"/>
  <c r="M88" i="26"/>
  <c r="K111" i="26"/>
  <c r="N129" i="26"/>
  <c r="N134" i="26" s="1"/>
  <c r="L157" i="26"/>
  <c r="M272" i="26"/>
  <c r="K295" i="26"/>
  <c r="M129" i="26"/>
  <c r="M134" i="26" s="1"/>
  <c r="J137" i="26" s="1"/>
  <c r="M157" i="26"/>
  <c r="N88" i="26"/>
  <c r="N111" i="26"/>
  <c r="N157" i="26"/>
  <c r="N272" i="26"/>
  <c r="N295" i="26"/>
  <c r="M111" i="26"/>
  <c r="J114" i="26" s="1"/>
  <c r="M295" i="26"/>
  <c r="K88" i="26"/>
  <c r="L111" i="26"/>
  <c r="K272" i="26"/>
  <c r="L295" i="26"/>
  <c r="L88" i="26"/>
  <c r="K157" i="26"/>
  <c r="L272" i="26"/>
  <c r="K42" i="26"/>
  <c r="L42" i="26"/>
  <c r="M37" i="26"/>
  <c r="M42" i="26" s="1"/>
  <c r="M65" i="26"/>
  <c r="M318" i="26"/>
  <c r="K19" i="26"/>
  <c r="N37" i="26"/>
  <c r="N42" i="26" s="1"/>
  <c r="L65" i="26"/>
  <c r="L318" i="26"/>
  <c r="M341" i="26"/>
  <c r="K364" i="26"/>
  <c r="N19" i="26"/>
  <c r="N318" i="26"/>
  <c r="N341" i="26"/>
  <c r="N364" i="26"/>
  <c r="N65" i="26"/>
  <c r="J68" i="26" s="1"/>
  <c r="M19" i="26"/>
  <c r="M364" i="26"/>
  <c r="L19" i="26"/>
  <c r="K341" i="26"/>
  <c r="L364" i="26"/>
  <c r="K65" i="26"/>
  <c r="K318" i="26"/>
  <c r="L341" i="26"/>
  <c r="N19" i="9"/>
  <c r="M19" i="9"/>
  <c r="J22" i="9" s="1"/>
  <c r="L19" i="9"/>
  <c r="N42" i="9"/>
  <c r="M42" i="9"/>
  <c r="L42" i="9"/>
  <c r="N65" i="9"/>
  <c r="M65" i="9"/>
  <c r="L65" i="9"/>
  <c r="N88" i="9"/>
  <c r="M88" i="9"/>
  <c r="K88" i="9"/>
  <c r="N106" i="9"/>
  <c r="N111" i="9" s="1"/>
  <c r="M111" i="9"/>
  <c r="K111" i="9"/>
  <c r="N180" i="9"/>
  <c r="N203" i="9"/>
  <c r="K157" i="9"/>
  <c r="M198" i="9"/>
  <c r="M203" i="9" s="1"/>
  <c r="N157" i="9"/>
  <c r="K180" i="9"/>
  <c r="L203" i="9"/>
  <c r="M180" i="9"/>
  <c r="L180" i="9"/>
  <c r="M157" i="9"/>
  <c r="L157" i="9"/>
  <c r="K17" i="10"/>
  <c r="M17" i="10" s="1"/>
  <c r="L17" i="10"/>
  <c r="N17" i="10" s="1"/>
  <c r="K18" i="10"/>
  <c r="M18" i="10" s="1"/>
  <c r="L18" i="10"/>
  <c r="N18" i="10" s="1"/>
  <c r="K19" i="10"/>
  <c r="M19" i="10" s="1"/>
  <c r="L19" i="10"/>
  <c r="N19" i="10" s="1"/>
  <c r="K20" i="10"/>
  <c r="M20" i="10" s="1"/>
  <c r="L20" i="10"/>
  <c r="N20" i="10" s="1"/>
  <c r="K21" i="10"/>
  <c r="M21" i="10" s="1"/>
  <c r="L21" i="10"/>
  <c r="N21" i="10" s="1"/>
  <c r="L133" i="9"/>
  <c r="N133" i="9" s="1"/>
  <c r="K133" i="9"/>
  <c r="M133" i="9" s="1"/>
  <c r="D133" i="9"/>
  <c r="C133" i="9"/>
  <c r="L132" i="9"/>
  <c r="N132" i="9" s="1"/>
  <c r="K132" i="9"/>
  <c r="M132" i="9" s="1"/>
  <c r="D132" i="9"/>
  <c r="C132" i="9"/>
  <c r="L131" i="9"/>
  <c r="N131" i="9" s="1"/>
  <c r="K131" i="9"/>
  <c r="M131" i="9" s="1"/>
  <c r="D131" i="9"/>
  <c r="C131" i="9"/>
  <c r="L130" i="9"/>
  <c r="N130" i="9" s="1"/>
  <c r="K130" i="9"/>
  <c r="D130" i="9"/>
  <c r="C130" i="9"/>
  <c r="L129" i="9"/>
  <c r="N129" i="9" s="1"/>
  <c r="K129" i="9"/>
  <c r="M129" i="9" s="1"/>
  <c r="D129" i="9"/>
  <c r="C129" i="9"/>
  <c r="L22" i="10"/>
  <c r="K22" i="10"/>
  <c r="C21" i="10"/>
  <c r="C20" i="10"/>
  <c r="D19" i="10"/>
  <c r="C19" i="10"/>
  <c r="C18" i="10"/>
  <c r="C17" i="10"/>
  <c r="J45" i="9" l="1"/>
  <c r="J114" i="9"/>
  <c r="J160" i="26"/>
  <c r="J77" i="28"/>
  <c r="J51" i="28"/>
  <c r="J68" i="9"/>
  <c r="J91" i="9"/>
  <c r="J25" i="28"/>
  <c r="J275" i="26"/>
  <c r="J77" i="10"/>
  <c r="J91" i="26"/>
  <c r="J344" i="26"/>
  <c r="N22" i="10"/>
  <c r="M22" i="10"/>
  <c r="J25" i="10" s="1"/>
  <c r="J298" i="26"/>
  <c r="J367" i="26"/>
  <c r="J321" i="26"/>
  <c r="J45" i="26"/>
  <c r="J22" i="26"/>
  <c r="J183" i="9"/>
  <c r="J206" i="9"/>
  <c r="K134" i="9"/>
  <c r="J160" i="9"/>
  <c r="N134" i="9"/>
  <c r="M130" i="9"/>
  <c r="M134" i="9" s="1"/>
  <c r="L134" i="9"/>
  <c r="J137" i="9" l="1"/>
</calcChain>
</file>

<file path=xl/sharedStrings.xml><?xml version="1.0" encoding="utf-8"?>
<sst xmlns="http://schemas.openxmlformats.org/spreadsheetml/2006/main" count="3888" uniqueCount="543">
  <si>
    <t>RN</t>
  </si>
  <si>
    <t>Pooli A</t>
  </si>
  <si>
    <t>Seura</t>
  </si>
  <si>
    <t>Voitot</t>
  </si>
  <si>
    <t>Erät</t>
  </si>
  <si>
    <t>Pisteet</t>
  </si>
  <si>
    <t>Sija</t>
  </si>
  <si>
    <t>1</t>
  </si>
  <si>
    <t>2</t>
  </si>
  <si>
    <t>3</t>
  </si>
  <si>
    <t>4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</si>
  <si>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</si>
  <si>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</si>
  <si>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</si>
  <si>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</si>
  <si>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</si>
  <si>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</si>
  <si>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</si>
  <si>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</si>
  <si>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</si>
  <si>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</si>
  <si>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</si>
  <si>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</si>
  <si>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</si>
  <si>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</si>
  <si>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MBF</t>
  </si>
  <si>
    <t>Pooli C</t>
  </si>
  <si>
    <t>PT 75</t>
  </si>
  <si>
    <t>Pooli D</t>
  </si>
  <si>
    <t>Pooli E</t>
  </si>
  <si>
    <t>TIP-70</t>
  </si>
  <si>
    <t>HIK</t>
  </si>
  <si>
    <t>PT Espoo</t>
  </si>
  <si>
    <t>Pooli F</t>
  </si>
  <si>
    <t>Pooli G</t>
  </si>
  <si>
    <t>Pooli H</t>
  </si>
  <si>
    <t>LPTS</t>
  </si>
  <si>
    <t>PT Espoo 3</t>
  </si>
  <si>
    <t>PT Espoo 2</t>
  </si>
  <si>
    <t>Nimi</t>
  </si>
  <si>
    <t>KILPAILU</t>
  </si>
  <si>
    <t>JÄRJESTÄJÄ</t>
  </si>
  <si>
    <t>LUOKKA</t>
  </si>
  <si>
    <t>Suomen Pöytätennisliitto ry - SPTL</t>
  </si>
  <si>
    <t>Päivämäärä</t>
  </si>
  <si>
    <t>Klo</t>
  </si>
  <si>
    <t>Koti</t>
  </si>
  <si>
    <t>Vieras</t>
  </si>
  <si>
    <t>A</t>
  </si>
  <si>
    <t>X</t>
  </si>
  <si>
    <t>B</t>
  </si>
  <si>
    <t>Y</t>
  </si>
  <si>
    <t>C</t>
  </si>
  <si>
    <t>Z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</si>
  <si>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</si>
  <si>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</si>
  <si>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</si>
  <si>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</si>
  <si>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</si>
  <si>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</si>
  <si>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K</t>
  </si>
  <si>
    <t>V</t>
  </si>
  <si>
    <t>A-X</t>
  </si>
  <si>
    <t>B-Y</t>
  </si>
  <si>
    <t>C-Z</t>
  </si>
  <si>
    <t>A-Y</t>
  </si>
  <si>
    <t>B-X</t>
  </si>
  <si>
    <t>Tulos</t>
  </si>
  <si>
    <t>Allekirjoitukset</t>
  </si>
  <si>
    <t>Kotijoukkue</t>
  </si>
  <si>
    <t>Vierasjoukkue</t>
  </si>
  <si>
    <t>Voittaja</t>
  </si>
  <si>
    <t>Makrot Ctrl-q liimaa ilman muotoilua</t>
  </si>
  <si>
    <t>Suomen Pöytätennisliitto</t>
  </si>
  <si>
    <t>Ctrl-d tyhjentää datan (ei otsikkoa)</t>
  </si>
  <si>
    <t>Joukkuepöytäkirja</t>
  </si>
  <si>
    <t>2-pelaajan joukkueille</t>
  </si>
  <si>
    <t>PÄIVÄ</t>
  </si>
  <si>
    <t xml:space="preserve"> klo</t>
  </si>
  <si>
    <t>Joukkue ja pelaajanimet kokonaan</t>
  </si>
  <si>
    <t>Nelinpelin pelaajat</t>
  </si>
  <si>
    <t>Vain erien jäännöspisteet (-0 vaatii eteen tekstimuotoilupilkun ')</t>
  </si>
  <si>
    <t>OTTELUT</t>
  </si>
  <si>
    <t>Nelinp</t>
  </si>
  <si>
    <t>Pullinen Leonid</t>
  </si>
  <si>
    <t>MBF 2</t>
  </si>
  <si>
    <t>Sinishin Alisa</t>
  </si>
  <si>
    <t>Seppänen Alexandra</t>
  </si>
  <si>
    <t>Kellow Ella</t>
  </si>
  <si>
    <t>0</t>
  </si>
  <si>
    <t>3-5</t>
  </si>
  <si>
    <t>TIP-70/TIP-70</t>
  </si>
  <si>
    <t>HIK/HIK</t>
  </si>
  <si>
    <t>PT Espoo/PT Espoo</t>
  </si>
  <si>
    <t>Junioireiden SM 2019</t>
  </si>
  <si>
    <t>M13</t>
  </si>
  <si>
    <t>9.3.2019</t>
  </si>
  <si>
    <t>10.3.2019</t>
  </si>
  <si>
    <t>M13-NP</t>
  </si>
  <si>
    <t>M13JO</t>
  </si>
  <si>
    <t>N13JO</t>
  </si>
  <si>
    <t>M15</t>
  </si>
  <si>
    <t>N13</t>
  </si>
  <si>
    <t>N15</t>
  </si>
  <si>
    <t>MN13</t>
  </si>
  <si>
    <t>MN15</t>
  </si>
  <si>
    <t>NN15</t>
  </si>
  <si>
    <t>M15JO</t>
  </si>
  <si>
    <t>N15JO</t>
  </si>
  <si>
    <t>NN13</t>
  </si>
  <si>
    <t>N13-NP</t>
  </si>
  <si>
    <t>N15-NP</t>
  </si>
  <si>
    <t>M15-NP</t>
  </si>
  <si>
    <t>klo 10:00/12:00/13:00</t>
  </si>
  <si>
    <t>klo 13:30</t>
  </si>
  <si>
    <t>13:30</t>
  </si>
  <si>
    <t>14:00</t>
  </si>
  <si>
    <t>14:30</t>
  </si>
  <si>
    <t>15:00</t>
  </si>
  <si>
    <t>klo 16:00 / 18:00</t>
  </si>
  <si>
    <t>klo 15:30</t>
  </si>
  <si>
    <t>15:30</t>
  </si>
  <si>
    <t>16:00</t>
  </si>
  <si>
    <t>16:30</t>
  </si>
  <si>
    <t>17:00</t>
  </si>
  <si>
    <t>17:30</t>
  </si>
  <si>
    <t>klo 10:00</t>
  </si>
  <si>
    <t>klo 14:30</t>
  </si>
  <si>
    <t>klo 12:00</t>
  </si>
  <si>
    <t>klo 16:30</t>
  </si>
  <si>
    <t>12:00</t>
  </si>
  <si>
    <t>12:30</t>
  </si>
  <si>
    <t>13:00</t>
  </si>
  <si>
    <t>klo 11:00</t>
  </si>
  <si>
    <t>klo 14:00</t>
  </si>
  <si>
    <t>klo 16:00</t>
  </si>
  <si>
    <t>klo 17:30</t>
  </si>
  <si>
    <t>19:00</t>
  </si>
  <si>
    <t>klo 13:00</t>
  </si>
  <si>
    <t>1752</t>
  </si>
  <si>
    <t>Jokiranta Risto</t>
  </si>
  <si>
    <t>YPTS</t>
  </si>
  <si>
    <t>1300</t>
  </si>
  <si>
    <t>Viherlaiho Leon</t>
  </si>
  <si>
    <t>1043</t>
  </si>
  <si>
    <t>Heikkilä Eelis</t>
  </si>
  <si>
    <t>TuPy</t>
  </si>
  <si>
    <t>1695</t>
  </si>
  <si>
    <t>1310</t>
  </si>
  <si>
    <t>Lukinmaa Olli</t>
  </si>
  <si>
    <t>1145</t>
  </si>
  <si>
    <t>Westerlund Samuel</t>
  </si>
  <si>
    <t>603</t>
  </si>
  <si>
    <t>Kallio Otto</t>
  </si>
  <si>
    <t>1563</t>
  </si>
  <si>
    <t>Kettula Leo</t>
  </si>
  <si>
    <t>1158</t>
  </si>
  <si>
    <t>Viljamaa Elia</t>
  </si>
  <si>
    <t>786</t>
  </si>
  <si>
    <t>Sibelius Oskar</t>
  </si>
  <si>
    <t>Joki Vincent</t>
  </si>
  <si>
    <t>1561</t>
  </si>
  <si>
    <t>Penttilä Turo</t>
  </si>
  <si>
    <t>1252</t>
  </si>
  <si>
    <t>Ylinen Matias</t>
  </si>
  <si>
    <t>1138</t>
  </si>
  <si>
    <t>Engberg Elim</t>
  </si>
  <si>
    <t>692</t>
  </si>
  <si>
    <t>Andersson Leo</t>
  </si>
  <si>
    <t>1506</t>
  </si>
  <si>
    <t>Rahikainen Joni</t>
  </si>
  <si>
    <t>1290</t>
  </si>
  <si>
    <t>Paaso Sakari</t>
  </si>
  <si>
    <t>SeSi</t>
  </si>
  <si>
    <t>1120</t>
  </si>
  <si>
    <t>Kim Woobin</t>
  </si>
  <si>
    <t>630</t>
  </si>
  <si>
    <t>Juusela Vili</t>
  </si>
  <si>
    <t>4008</t>
  </si>
  <si>
    <t>3540</t>
  </si>
  <si>
    <t>2347</t>
  </si>
  <si>
    <t>HIK-Pingis</t>
  </si>
  <si>
    <t>1812</t>
  </si>
  <si>
    <t>3447</t>
  </si>
  <si>
    <t>Pullinen Leonid/Jokiranta Risto</t>
  </si>
  <si>
    <t>LPTS/YPTS</t>
  </si>
  <si>
    <t>2610</t>
  </si>
  <si>
    <t>Viherlaiho Leon/Lukinmaa Olli</t>
  </si>
  <si>
    <t>MBF/PT Espoo</t>
  </si>
  <si>
    <t>Kim Woobin/Andersson Leo</t>
  </si>
  <si>
    <t>3069</t>
  </si>
  <si>
    <t>Kettula Leo/Rahikainen Joni</t>
  </si>
  <si>
    <t>2448</t>
  </si>
  <si>
    <t>Paaso Sakari/Viljamaa Elia</t>
  </si>
  <si>
    <t>SeSi/YPTS</t>
  </si>
  <si>
    <t>2283</t>
  </si>
  <si>
    <t>Westerlund Samuel/Engberg Elim</t>
  </si>
  <si>
    <t>MBF/MBF</t>
  </si>
  <si>
    <t>1032</t>
  </si>
  <si>
    <t>Joesaar Karl</t>
  </si>
  <si>
    <t>840</t>
  </si>
  <si>
    <t>Lallukka Nuutti</t>
  </si>
  <si>
    <t>1667</t>
  </si>
  <si>
    <t>Kokkola Jami</t>
  </si>
  <si>
    <t>906</t>
  </si>
  <si>
    <t>Kalander Aki</t>
  </si>
  <si>
    <t>1638</t>
  </si>
  <si>
    <t>Mäkelä Jan</t>
  </si>
  <si>
    <t>1018</t>
  </si>
  <si>
    <t>Kaskelevicius Simonas</t>
  </si>
  <si>
    <t>989</t>
  </si>
  <si>
    <t>Kivelä Eemil</t>
  </si>
  <si>
    <t>1195</t>
  </si>
  <si>
    <t>Kastinen Aku</t>
  </si>
  <si>
    <t>JPT</t>
  </si>
  <si>
    <t>1167</t>
  </si>
  <si>
    <t>Mäkelä Aaro</t>
  </si>
  <si>
    <t>1236</t>
  </si>
  <si>
    <t>Meisaari Luukas</t>
  </si>
  <si>
    <t>Haapala Leevi</t>
  </si>
  <si>
    <t>955</t>
  </si>
  <si>
    <t>Taive Valtteri</t>
  </si>
  <si>
    <t>1526</t>
  </si>
  <si>
    <t>Tran Daniel</t>
  </si>
  <si>
    <t>1464</t>
  </si>
  <si>
    <t>Räsänen Joona</t>
  </si>
  <si>
    <t>1015</t>
  </si>
  <si>
    <t>Lähti Lauri</t>
  </si>
  <si>
    <t>1517</t>
  </si>
  <si>
    <t>Laine Aleksi</t>
  </si>
  <si>
    <t>Por-83</t>
  </si>
  <si>
    <t>1492</t>
  </si>
  <si>
    <t>Andersson Riku</t>
  </si>
  <si>
    <t>LeVi</t>
  </si>
  <si>
    <t>726</t>
  </si>
  <si>
    <t>Vilppula Joel</t>
  </si>
  <si>
    <t>4572</t>
  </si>
  <si>
    <t>3811</t>
  </si>
  <si>
    <t>3268</t>
  </si>
  <si>
    <t>2657</t>
  </si>
  <si>
    <t>4075</t>
  </si>
  <si>
    <t>3729</t>
  </si>
  <si>
    <t>3583</t>
  </si>
  <si>
    <t>2893</t>
  </si>
  <si>
    <t>TIP-70 2</t>
  </si>
  <si>
    <t>3529</t>
  </si>
  <si>
    <t>Kylliö Joonas/Tran Daniel</t>
  </si>
  <si>
    <t>2956</t>
  </si>
  <si>
    <t>Räsänen Joona/Andersson Riku</t>
  </si>
  <si>
    <t>HIK/LeVi</t>
  </si>
  <si>
    <t>3419</t>
  </si>
  <si>
    <t>Jokiranta Risto/Kokkola Jami</t>
  </si>
  <si>
    <t>YPTS/YPTS</t>
  </si>
  <si>
    <t>2185</t>
  </si>
  <si>
    <t>Mäkelä Aaro/Kaskelevicius Simonas</t>
  </si>
  <si>
    <t>2152</t>
  </si>
  <si>
    <t>Kim Woobin/Joesaar Karl</t>
  </si>
  <si>
    <t>3199</t>
  </si>
  <si>
    <t>Mäkelä Jan/Penttilä Turo</t>
  </si>
  <si>
    <t>PT 75/HIK-Pingis</t>
  </si>
  <si>
    <t>2332</t>
  </si>
  <si>
    <t>Viherlaiho Leon/Haapala Leevi</t>
  </si>
  <si>
    <t>1861</t>
  </si>
  <si>
    <t>Taive Valtteri/Kalander Aki</t>
  </si>
  <si>
    <t>1427</t>
  </si>
  <si>
    <t>1159</t>
  </si>
  <si>
    <t>867</t>
  </si>
  <si>
    <t>Räsänen Veera</t>
  </si>
  <si>
    <t>708</t>
  </si>
  <si>
    <t>Kugappi Liisa</t>
  </si>
  <si>
    <t>LrTU</t>
  </si>
  <si>
    <t>5</t>
  </si>
  <si>
    <t>657</t>
  </si>
  <si>
    <t>Ylinen Sonja</t>
  </si>
  <si>
    <t>1-5</t>
  </si>
  <si>
    <t>2-5</t>
  </si>
  <si>
    <t>4-5</t>
  </si>
  <si>
    <t>1385</t>
  </si>
  <si>
    <t>Yang Yixin</t>
  </si>
  <si>
    <t>972</t>
  </si>
  <si>
    <t>926</t>
  </si>
  <si>
    <t>Levchuk Sofia</t>
  </si>
  <si>
    <t>860</t>
  </si>
  <si>
    <t>Toffer Siiri</t>
  </si>
  <si>
    <t>693</t>
  </si>
  <si>
    <t>Holmström Angelina</t>
  </si>
  <si>
    <t>2544</t>
  </si>
  <si>
    <t>2399</t>
  </si>
  <si>
    <t>1560</t>
  </si>
  <si>
    <t>1525</t>
  </si>
  <si>
    <t>Yang Yixin/Sinishin Alisa</t>
  </si>
  <si>
    <t>Kellow Ella/Seppänen Alexandra</t>
  </si>
  <si>
    <t>Räsänen Veera/Holmström Angelina</t>
  </si>
  <si>
    <t>Toffer Siiri/Miller Isabel</t>
  </si>
  <si>
    <t>763</t>
  </si>
  <si>
    <t>Tolppanen Melinda</t>
  </si>
  <si>
    <t>1141</t>
  </si>
  <si>
    <t>Fozilova Karina</t>
  </si>
  <si>
    <t>3337</t>
  </si>
  <si>
    <t>2067</t>
  </si>
  <si>
    <t>Fozilova Karina/Levchuk Sofia</t>
  </si>
  <si>
    <t>LrTU/LrTU</t>
  </si>
  <si>
    <t>1456</t>
  </si>
  <si>
    <t>Tolppanen Melinda/Holmström Angelina</t>
  </si>
  <si>
    <t>Juniori SM 2019</t>
  </si>
  <si>
    <t>5780</t>
  </si>
  <si>
    <t>KoKa</t>
  </si>
  <si>
    <t>A2</t>
  </si>
  <si>
    <t>A1</t>
  </si>
  <si>
    <t>4884</t>
  </si>
  <si>
    <t>8</t>
  </si>
  <si>
    <t>B1</t>
  </si>
  <si>
    <t>4649</t>
  </si>
  <si>
    <t>4577</t>
  </si>
  <si>
    <t>B2</t>
  </si>
  <si>
    <t>5428</t>
  </si>
  <si>
    <t>2146</t>
  </si>
  <si>
    <t>Khosravi Sam</t>
  </si>
  <si>
    <t>E2</t>
  </si>
  <si>
    <t>D1</t>
  </si>
  <si>
    <t>C1</t>
  </si>
  <si>
    <t>1772</t>
  </si>
  <si>
    <t>Vesalainen Rasmus</t>
  </si>
  <si>
    <t>1862</t>
  </si>
  <si>
    <t>Vesalainen Matias</t>
  </si>
  <si>
    <t>D2</t>
  </si>
  <si>
    <t>E1</t>
  </si>
  <si>
    <t>C2</t>
  </si>
  <si>
    <t>2068</t>
  </si>
  <si>
    <t>Räsänen Aleksi</t>
  </si>
  <si>
    <t>16</t>
  </si>
  <si>
    <t>G2</t>
  </si>
  <si>
    <t>F2</t>
  </si>
  <si>
    <t>H2</t>
  </si>
  <si>
    <t>2003</t>
  </si>
  <si>
    <t>Kylliö Joonas</t>
  </si>
  <si>
    <t>1977</t>
  </si>
  <si>
    <t>Hakaste Lauri</t>
  </si>
  <si>
    <t>G1</t>
  </si>
  <si>
    <t>F1</t>
  </si>
  <si>
    <t>1854</t>
  </si>
  <si>
    <t>Li Sam</t>
  </si>
  <si>
    <t>1807</t>
  </si>
  <si>
    <t>Kujala Henri</t>
  </si>
  <si>
    <t>OPT-86</t>
  </si>
  <si>
    <t>H1</t>
  </si>
  <si>
    <t>9</t>
  </si>
  <si>
    <t>13</t>
  </si>
  <si>
    <t>17</t>
  </si>
  <si>
    <t>24</t>
  </si>
  <si>
    <t>25</t>
  </si>
  <si>
    <t>32</t>
  </si>
  <si>
    <t>3634</t>
  </si>
  <si>
    <t>Vesalainen Matias/Vesalainen Rasmus</t>
  </si>
  <si>
    <t>3629</t>
  </si>
  <si>
    <t>Penttilä Turo/Räsänen Aleksi</t>
  </si>
  <si>
    <t>HIK-Pingis/PT Espoo</t>
  </si>
  <si>
    <t>3922</t>
  </si>
  <si>
    <t>Räsänen Aleksi/Li Sam</t>
  </si>
  <si>
    <t>3784</t>
  </si>
  <si>
    <t>Hakaste Lauri/Kujala Henri</t>
  </si>
  <si>
    <t>MBF/OPT-86</t>
  </si>
  <si>
    <t>Vesalainen Rasmus/Vesalainen Matias</t>
  </si>
  <si>
    <t>3841</t>
  </si>
  <si>
    <t>Pullinen Leonid/Khosravi Sam</t>
  </si>
  <si>
    <t>LPTS/KoKa</t>
  </si>
  <si>
    <t>M13 Consolation</t>
  </si>
  <si>
    <t>M15 Consolation</t>
  </si>
  <si>
    <t>N13 Consolation</t>
  </si>
  <si>
    <t>klo 12:30</t>
  </si>
  <si>
    <t>N15 Consolation</t>
  </si>
  <si>
    <t>3-0</t>
  </si>
  <si>
    <t>PT Espoo - HIK-Pingis</t>
  </si>
  <si>
    <t>MBF - TuPy</t>
  </si>
  <si>
    <t>Kivelä Emil</t>
  </si>
  <si>
    <t>3-1</t>
  </si>
  <si>
    <t>3-2</t>
  </si>
  <si>
    <t>4-3</t>
  </si>
  <si>
    <t>Por-83 - MBF 2</t>
  </si>
  <si>
    <t>PT Espoo 2 - TIP-70 2</t>
  </si>
  <si>
    <t>Taavela Juuso</t>
  </si>
  <si>
    <t>Kuuri-Riutta Konsta</t>
  </si>
  <si>
    <t>TIP-70 - HIK-Pingis</t>
  </si>
  <si>
    <t>Miller Isabel</t>
  </si>
  <si>
    <t>PT Espoo - TIP-70</t>
  </si>
  <si>
    <t>Por-83 - TIP-70 2</t>
  </si>
  <si>
    <t>TuPy - HIK-Pingis</t>
  </si>
  <si>
    <t>PT Espoo 2 - MBF 2</t>
  </si>
  <si>
    <t>MBF - HIK-Pingis</t>
  </si>
  <si>
    <t>7</t>
  </si>
  <si>
    <t>TIP-70 2 - MBF 2</t>
  </si>
  <si>
    <t>Yixin Yang, Alisa Sinishin, Sonja Ylinen</t>
  </si>
  <si>
    <t>Angelina Holmström, Veera Räsänen</t>
  </si>
  <si>
    <t>Isabel Miller, Siiri Toffer</t>
  </si>
  <si>
    <t>16-14</t>
  </si>
  <si>
    <t>12-16</t>
  </si>
  <si>
    <t>PT Espoo 2 - Por-83</t>
  </si>
  <si>
    <t>4-4</t>
  </si>
  <si>
    <t>3-3</t>
  </si>
  <si>
    <t>6</t>
  </si>
  <si>
    <t>KoKa - HIK-Pingis</t>
  </si>
  <si>
    <t>Por-83 - TIP-70</t>
  </si>
  <si>
    <t>MBF - YPTS</t>
  </si>
  <si>
    <t>-0</t>
  </si>
  <si>
    <t>PT Espoo - LrTU</t>
  </si>
  <si>
    <t>TIP-70 - KoKa</t>
  </si>
  <si>
    <t>6-0</t>
  </si>
  <si>
    <t>PT Espoo - MBF</t>
  </si>
  <si>
    <t>TIP-70 - YPTS</t>
  </si>
  <si>
    <t>Englund Elim</t>
  </si>
  <si>
    <t>YPTS - HIK-Pingis</t>
  </si>
  <si>
    <t>Viljamaa Eila</t>
  </si>
  <si>
    <t>TIP-70 - MBF</t>
  </si>
  <si>
    <t>PT Espoo - KoKa</t>
  </si>
  <si>
    <t>LrTU - HIK-Pingis</t>
  </si>
  <si>
    <t>Sofia Levchuk, Karina Fozilova</t>
  </si>
  <si>
    <t>Veera Räsänen, Angelina Holmström</t>
  </si>
  <si>
    <t>Lauri Hakaste, Leo Kettula, Leon Viherlaiho</t>
  </si>
  <si>
    <t>Joonas Kylliö, Daniel Tran, Woobin Kim</t>
  </si>
  <si>
    <t>Sam Khosravi, Rasmus Vesalainen, Matias Vesalainen</t>
  </si>
  <si>
    <t>Aleksi Räsänen, Sam Li, Joni Rahikainen</t>
  </si>
  <si>
    <t>PT Espoo - PT Espoo 2</t>
  </si>
  <si>
    <t>YPTS - MBF</t>
  </si>
  <si>
    <t>KoKa - YPTS</t>
  </si>
  <si>
    <t>MBF - PT Espoo</t>
  </si>
  <si>
    <t>Leo Kettula, Leon Viherlaiho, Elim Englund, Samuel Westerlund</t>
  </si>
  <si>
    <t>Elia Viljamaa, Risto Jokiranta, Vili Juusela, Otto Kallio</t>
  </si>
  <si>
    <t>KoKa - PT Espoo</t>
  </si>
  <si>
    <t>Aleksi Räsänen, Joni Rahikainen, Olli Lukinmaa, Matias Ylinen</t>
  </si>
  <si>
    <t>6-1</t>
  </si>
  <si>
    <t>69-39</t>
  </si>
  <si>
    <t>62-54</t>
  </si>
  <si>
    <t>0-6</t>
  </si>
  <si>
    <t>29-67</t>
  </si>
  <si>
    <t>11-8</t>
  </si>
  <si>
    <t>11-0</t>
  </si>
  <si>
    <t>11-3</t>
  </si>
  <si>
    <t>12-10</t>
  </si>
  <si>
    <t>11-5</t>
  </si>
  <si>
    <t>3-11</t>
  </si>
  <si>
    <t>11-7</t>
  </si>
  <si>
    <t>9-2</t>
  </si>
  <si>
    <t>116-75</t>
  </si>
  <si>
    <t>6-6</t>
  </si>
  <si>
    <t>121-86</t>
  </si>
  <si>
    <t>7-5</t>
  </si>
  <si>
    <t>104-109</t>
  </si>
  <si>
    <t>0-9</t>
  </si>
  <si>
    <t>28-99</t>
  </si>
  <si>
    <t>9-11</t>
  </si>
  <si>
    <t>11-6</t>
  </si>
  <si>
    <t>11-2</t>
  </si>
  <si>
    <t>11-1</t>
  </si>
  <si>
    <t>8-11</t>
  </si>
  <si>
    <t>11-13</t>
  </si>
  <si>
    <t>11-9</t>
  </si>
  <si>
    <t>11-4</t>
  </si>
  <si>
    <t>9-1</t>
  </si>
  <si>
    <t>108-46</t>
  </si>
  <si>
    <t>7-3</t>
  </si>
  <si>
    <t>92-75</t>
  </si>
  <si>
    <t>3-6</t>
  </si>
  <si>
    <t>59-81</t>
  </si>
  <si>
    <t>42-99</t>
  </si>
  <si>
    <t>9-0</t>
  </si>
  <si>
    <t>103-57</t>
  </si>
  <si>
    <t>4-6</t>
  </si>
  <si>
    <t>94-89</t>
  </si>
  <si>
    <t>6-4</t>
  </si>
  <si>
    <t>88-78</t>
  </si>
  <si>
    <t>38-99</t>
  </si>
  <si>
    <t>6-11</t>
  </si>
  <si>
    <t>13-11</t>
  </si>
  <si>
    <t>8-4</t>
  </si>
  <si>
    <t>127-91</t>
  </si>
  <si>
    <t>5-4</t>
  </si>
  <si>
    <t>125-101</t>
  </si>
  <si>
    <t>7-4</t>
  </si>
  <si>
    <t>106-87</t>
  </si>
  <si>
    <t>20-99</t>
  </si>
  <si>
    <t>10-12</t>
  </si>
  <si>
    <t>7-11</t>
  </si>
  <si>
    <t>10</t>
  </si>
  <si>
    <t>11</t>
  </si>
  <si>
    <t>12</t>
  </si>
  <si>
    <t>14</t>
  </si>
  <si>
    <t>15</t>
  </si>
  <si>
    <t>6-3</t>
  </si>
  <si>
    <t>92-70</t>
  </si>
  <si>
    <t>83-90</t>
  </si>
  <si>
    <t>2-6</t>
  </si>
  <si>
    <t>65-80</t>
  </si>
  <si>
    <t>12-14</t>
  </si>
  <si>
    <t>110-64</t>
  </si>
  <si>
    <t>94-70</t>
  </si>
  <si>
    <t>77-77</t>
  </si>
  <si>
    <t>29-99</t>
  </si>
  <si>
    <t>99-45</t>
  </si>
  <si>
    <t>89-67</t>
  </si>
  <si>
    <t>73-94</t>
  </si>
  <si>
    <t>44-99</t>
  </si>
  <si>
    <t>99-48</t>
  </si>
  <si>
    <t>104-116</t>
  </si>
  <si>
    <t>3-9</t>
  </si>
  <si>
    <t>100-121</t>
  </si>
  <si>
    <t>5-8</t>
  </si>
  <si>
    <t>110-128</t>
  </si>
  <si>
    <t>9-3</t>
  </si>
  <si>
    <t>119-86</t>
  </si>
  <si>
    <t>115-104</t>
  </si>
  <si>
    <t>109-89</t>
  </si>
  <si>
    <t>35-99</t>
  </si>
  <si>
    <t>5-11</t>
  </si>
  <si>
    <t>4-11</t>
  </si>
  <si>
    <t>110-69</t>
  </si>
  <si>
    <t>109-115</t>
  </si>
  <si>
    <t>5-7</t>
  </si>
  <si>
    <t>113-111</t>
  </si>
  <si>
    <t>2-9</t>
  </si>
  <si>
    <t>83-120</t>
  </si>
  <si>
    <t>21-19</t>
  </si>
  <si>
    <t>15-13</t>
  </si>
  <si>
    <t>107-67</t>
  </si>
  <si>
    <t>83-71</t>
  </si>
  <si>
    <t>101-121</t>
  </si>
  <si>
    <t>3-8</t>
  </si>
  <si>
    <t>83-115</t>
  </si>
  <si>
    <t>66-36</t>
  </si>
  <si>
    <t>55-65</t>
  </si>
  <si>
    <t>52-72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</si>
  <si>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</si>
  <si>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</si>
  <si>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</si>
  <si>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</si>
  <si>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</si>
  <si>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</si>
  <si>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</si>
  <si>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</si>
  <si>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</si>
  <si>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</si>
  <si>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</si>
  <si>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31</t>
  </si>
  <si>
    <t>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</si>
</sst>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hh:mm"/>
    <numFmt numFmtId="166" formatCode="0_)"/>
    <numFmt numFmtId="167" formatCode="dd\.mm\.yyyy"/>
  </numFmts>
  <fonts count="4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trike/>
      <sz val="1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8"/>
      <name val="Arial"/>
      <family val="2"/>
      <charset val="1"/>
    </font>
    <font>
      <sz val="10"/>
      <name val="Arial"/>
      <family val="2"/>
      <charset val="1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9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26" fillId="31" borderId="0" applyNumberFormat="0" applyBorder="0" applyAlignment="0" applyProtection="0"/>
    <xf numFmtId="0" fontId="27" fillId="32" borderId="86" applyNumberFormat="0" applyAlignment="0" applyProtection="0"/>
    <xf numFmtId="0" fontId="28" fillId="33" borderId="87" applyNumberFormat="0" applyAlignment="0" applyProtection="0"/>
    <xf numFmtId="0" fontId="29" fillId="0" borderId="0" applyNumberFormat="0" applyFill="0" applyBorder="0" applyAlignment="0" applyProtection="0"/>
    <xf numFmtId="0" fontId="30" fillId="34" borderId="0" applyNumberFormat="0" applyBorder="0" applyAlignment="0" applyProtection="0"/>
    <xf numFmtId="0" fontId="31" fillId="0" borderId="88" applyNumberFormat="0" applyFill="0" applyAlignment="0" applyProtection="0"/>
    <xf numFmtId="0" fontId="32" fillId="0" borderId="89" applyNumberFormat="0" applyFill="0" applyAlignment="0" applyProtection="0"/>
    <xf numFmtId="0" fontId="33" fillId="0" borderId="90" applyNumberFormat="0" applyFill="0" applyAlignment="0" applyProtection="0"/>
    <xf numFmtId="0" fontId="33" fillId="0" borderId="0" applyNumberFormat="0" applyFill="0" applyBorder="0" applyAlignment="0" applyProtection="0"/>
    <xf numFmtId="0" fontId="34" fillId="35" borderId="86" applyNumberFormat="0" applyAlignment="0" applyProtection="0"/>
    <xf numFmtId="0" fontId="35" fillId="0" borderId="91" applyNumberFormat="0" applyFill="0" applyAlignment="0" applyProtection="0"/>
    <xf numFmtId="0" fontId="36" fillId="36" borderId="0" applyNumberFormat="0" applyBorder="0" applyAlignment="0" applyProtection="0"/>
    <xf numFmtId="0" fontId="4" fillId="0" borderId="0"/>
    <xf numFmtId="0" fontId="11" fillId="0" borderId="0"/>
    <xf numFmtId="0" fontId="24" fillId="37" borderId="92" applyNumberFormat="0" applyFont="0" applyAlignment="0" applyProtection="0"/>
    <xf numFmtId="0" fontId="37" fillId="32" borderId="93" applyNumberFormat="0" applyAlignment="0" applyProtection="0"/>
    <xf numFmtId="0" fontId="38" fillId="0" borderId="0" applyNumberFormat="0" applyFill="0" applyBorder="0" applyAlignment="0" applyProtection="0"/>
    <xf numFmtId="0" fontId="39" fillId="0" borderId="94" applyNumberFormat="0" applyFill="0" applyAlignment="0" applyProtection="0"/>
    <xf numFmtId="0" fontId="40" fillId="0" borderId="0" applyNumberFormat="0" applyFill="0" applyBorder="0" applyAlignment="0" applyProtection="0"/>
  </cellStyleXfs>
  <cellXfs count="319">
    <xf numFmtId="0" fontId="0" fillId="0" borderId="0" xfId="0"/>
    <xf numFmtId="49" fontId="2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horizontal="left"/>
    </xf>
    <xf numFmtId="49" fontId="6" fillId="0" borderId="0" xfId="0" applyNumberFormat="1" applyFont="1" applyFill="1" applyBorder="1" applyAlignment="1" applyProtection="1">
      <alignment horizontal="right"/>
    </xf>
    <xf numFmtId="49" fontId="6" fillId="0" borderId="0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left"/>
    </xf>
    <xf numFmtId="49" fontId="5" fillId="0" borderId="12" xfId="0" applyNumberFormat="1" applyFont="1" applyFill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center"/>
    </xf>
    <xf numFmtId="0" fontId="0" fillId="0" borderId="0" xfId="0" applyFont="1"/>
    <xf numFmtId="49" fontId="7" fillId="0" borderId="13" xfId="0" applyNumberFormat="1" applyFont="1" applyFill="1" applyBorder="1" applyAlignment="1" applyProtection="1">
      <alignment horizontal="left"/>
    </xf>
    <xf numFmtId="49" fontId="9" fillId="0" borderId="1" xfId="0" applyNumberFormat="1" applyFont="1" applyFill="1" applyBorder="1" applyAlignment="1" applyProtection="1">
      <alignment horizontal="left"/>
    </xf>
    <xf numFmtId="49" fontId="9" fillId="0" borderId="5" xfId="0" applyNumberFormat="1" applyFont="1" applyFill="1" applyBorder="1" applyAlignment="1" applyProtection="1">
      <alignment horizontal="left"/>
    </xf>
    <xf numFmtId="49" fontId="9" fillId="0" borderId="0" xfId="0" applyNumberFormat="1" applyFont="1" applyFill="1" applyBorder="1" applyAlignment="1" applyProtection="1">
      <alignment horizontal="left"/>
    </xf>
    <xf numFmtId="49" fontId="10" fillId="0" borderId="0" xfId="0" applyNumberFormat="1" applyFont="1" applyFill="1" applyBorder="1" applyAlignment="1" applyProtection="1">
      <alignment horizontal="left"/>
    </xf>
    <xf numFmtId="49" fontId="9" fillId="0" borderId="11" xfId="0" applyNumberFormat="1" applyFont="1" applyFill="1" applyBorder="1" applyAlignment="1" applyProtection="1">
      <alignment horizontal="left"/>
    </xf>
    <xf numFmtId="49" fontId="9" fillId="0" borderId="12" xfId="0" applyNumberFormat="1" applyFont="1" applyFill="1" applyBorder="1" applyAlignment="1" applyProtection="1">
      <alignment horizontal="left"/>
    </xf>
    <xf numFmtId="49" fontId="9" fillId="0" borderId="14" xfId="0" applyNumberFormat="1" applyFont="1" applyFill="1" applyBorder="1" applyAlignment="1" applyProtection="1">
      <alignment horizontal="left"/>
    </xf>
    <xf numFmtId="49" fontId="9" fillId="0" borderId="13" xfId="0" applyNumberFormat="1" applyFont="1" applyFill="1" applyBorder="1" applyAlignment="1" applyProtection="1">
      <alignment horizontal="left"/>
    </xf>
    <xf numFmtId="49" fontId="9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ont="1" applyFill="1" applyBorder="1" applyAlignment="1" applyProtection="1">
      <alignment horizontal="center"/>
    </xf>
    <xf numFmtId="49" fontId="9" fillId="0" borderId="16" xfId="0" applyNumberFormat="1" applyFont="1" applyFill="1" applyBorder="1" applyAlignment="1" applyProtection="1">
      <alignment horizontal="center"/>
    </xf>
    <xf numFmtId="49" fontId="9" fillId="0" borderId="15" xfId="0" applyNumberFormat="1" applyFont="1" applyFill="1" applyBorder="1" applyAlignment="1" applyProtection="1">
      <alignment horizontal="center"/>
    </xf>
    <xf numFmtId="49" fontId="9" fillId="0" borderId="17" xfId="0" applyNumberFormat="1" applyFont="1" applyFill="1" applyBorder="1" applyAlignment="1" applyProtection="1">
      <alignment horizontal="center"/>
    </xf>
    <xf numFmtId="49" fontId="9" fillId="0" borderId="18" xfId="0" applyNumberFormat="1" applyFont="1" applyFill="1" applyBorder="1" applyAlignment="1" applyProtection="1">
      <alignment horizontal="center"/>
    </xf>
    <xf numFmtId="49" fontId="9" fillId="0" borderId="19" xfId="0" applyNumberFormat="1" applyFont="1" applyFill="1" applyBorder="1" applyAlignment="1" applyProtection="1">
      <alignment horizontal="left"/>
    </xf>
    <xf numFmtId="49" fontId="9" fillId="0" borderId="16" xfId="0" applyNumberFormat="1" applyFont="1" applyFill="1" applyBorder="1" applyAlignment="1" applyProtection="1">
      <alignment horizontal="left"/>
    </xf>
    <xf numFmtId="49" fontId="9" fillId="0" borderId="20" xfId="0" applyNumberFormat="1" applyFont="1" applyFill="1" applyBorder="1" applyAlignment="1" applyProtection="1">
      <alignment horizontal="left"/>
    </xf>
    <xf numFmtId="0" fontId="0" fillId="0" borderId="13" xfId="0" applyBorder="1"/>
    <xf numFmtId="49" fontId="0" fillId="0" borderId="14" xfId="0" applyNumberFormat="1" applyFill="1" applyBorder="1" applyAlignment="1" applyProtection="1">
      <alignment horizontal="left"/>
    </xf>
    <xf numFmtId="49" fontId="11" fillId="0" borderId="1" xfId="38" applyNumberFormat="1" applyFont="1" applyFill="1" applyBorder="1" applyAlignment="1" applyProtection="1">
      <alignment horizontal="left"/>
    </xf>
    <xf numFmtId="49" fontId="11" fillId="0" borderId="5" xfId="38" applyNumberFormat="1" applyFont="1" applyFill="1" applyBorder="1" applyAlignment="1" applyProtection="1">
      <alignment horizontal="left"/>
    </xf>
    <xf numFmtId="49" fontId="11" fillId="0" borderId="0" xfId="38" applyNumberFormat="1" applyFont="1" applyFill="1" applyBorder="1" applyAlignment="1" applyProtection="1">
      <alignment horizontal="left"/>
    </xf>
    <xf numFmtId="49" fontId="11" fillId="0" borderId="11" xfId="38" applyNumberFormat="1" applyFont="1" applyFill="1" applyBorder="1" applyAlignment="1" applyProtection="1">
      <alignment horizontal="left"/>
    </xf>
    <xf numFmtId="49" fontId="11" fillId="0" borderId="12" xfId="38" applyNumberFormat="1" applyFont="1" applyFill="1" applyBorder="1" applyAlignment="1" applyProtection="1">
      <alignment horizontal="left"/>
    </xf>
    <xf numFmtId="49" fontId="11" fillId="0" borderId="14" xfId="38" applyNumberFormat="1" applyFont="1" applyFill="1" applyBorder="1" applyAlignment="1" applyProtection="1">
      <alignment horizontal="left"/>
    </xf>
    <xf numFmtId="49" fontId="11" fillId="0" borderId="13" xfId="38" applyNumberFormat="1" applyFont="1" applyFill="1" applyBorder="1" applyAlignment="1" applyProtection="1">
      <alignment horizontal="left"/>
    </xf>
    <xf numFmtId="49" fontId="11" fillId="2" borderId="13" xfId="38" applyNumberFormat="1" applyFont="1" applyFill="1" applyBorder="1" applyAlignment="1" applyProtection="1">
      <alignment horizontal="left"/>
    </xf>
    <xf numFmtId="49" fontId="11" fillId="0" borderId="15" xfId="38" applyNumberFormat="1" applyFont="1" applyFill="1" applyBorder="1" applyAlignment="1" applyProtection="1">
      <alignment horizontal="center"/>
    </xf>
    <xf numFmtId="49" fontId="11" fillId="0" borderId="16" xfId="38" applyNumberFormat="1" applyFont="1" applyFill="1" applyBorder="1" applyAlignment="1" applyProtection="1">
      <alignment horizontal="center"/>
    </xf>
    <xf numFmtId="49" fontId="11" fillId="0" borderId="17" xfId="38" applyNumberFormat="1" applyFont="1" applyFill="1" applyBorder="1" applyAlignment="1" applyProtection="1">
      <alignment horizontal="center"/>
    </xf>
    <xf numFmtId="49" fontId="11" fillId="0" borderId="18" xfId="38" applyNumberFormat="1" applyFont="1" applyFill="1" applyBorder="1" applyAlignment="1" applyProtection="1">
      <alignment horizontal="center"/>
    </xf>
    <xf numFmtId="49" fontId="11" fillId="0" borderId="19" xfId="38" applyNumberFormat="1" applyFont="1" applyFill="1" applyBorder="1" applyAlignment="1" applyProtection="1">
      <alignment horizontal="left"/>
    </xf>
    <xf numFmtId="49" fontId="0" fillId="0" borderId="1" xfId="0" applyNumberFormat="1" applyFont="1" applyFill="1" applyBorder="1" applyAlignment="1" applyProtection="1">
      <alignment horizontal="left"/>
    </xf>
    <xf numFmtId="49" fontId="0" fillId="0" borderId="5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12" fillId="0" borderId="0" xfId="0" applyNumberFormat="1" applyFont="1" applyFill="1" applyBorder="1" applyAlignment="1" applyProtection="1">
      <alignment horizontal="left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0" borderId="13" xfId="0" applyNumberFormat="1" applyFont="1" applyFill="1" applyBorder="1" applyAlignment="1" applyProtection="1">
      <alignment horizontal="left"/>
    </xf>
    <xf numFmtId="49" fontId="0" fillId="2" borderId="13" xfId="0" applyNumberFormat="1" applyFont="1" applyFill="1" applyBorder="1" applyAlignment="1" applyProtection="1">
      <alignment horizontal="left"/>
    </xf>
    <xf numFmtId="49" fontId="0" fillId="0" borderId="15" xfId="0" applyNumberForma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49" fontId="0" fillId="0" borderId="16" xfId="0" applyNumberFormat="1" applyFont="1" applyFill="1" applyBorder="1" applyAlignment="1" applyProtection="1">
      <alignment horizontal="center"/>
    </xf>
    <xf numFmtId="49" fontId="0" fillId="0" borderId="17" xfId="0" applyNumberFormat="1" applyFont="1" applyFill="1" applyBorder="1" applyAlignment="1" applyProtection="1">
      <alignment horizontal="center"/>
    </xf>
    <xf numFmtId="49" fontId="0" fillId="0" borderId="0" xfId="0" applyNumberFormat="1"/>
    <xf numFmtId="49" fontId="0" fillId="0" borderId="18" xfId="0" applyNumberFormat="1" applyFont="1" applyFill="1" applyBorder="1" applyAlignment="1" applyProtection="1">
      <alignment horizontal="center"/>
    </xf>
    <xf numFmtId="49" fontId="8" fillId="0" borderId="5" xfId="0" applyNumberFormat="1" applyFont="1" applyFill="1" applyBorder="1" applyAlignment="1" applyProtection="1">
      <alignment horizontal="center"/>
    </xf>
    <xf numFmtId="49" fontId="8" fillId="0" borderId="0" xfId="0" applyNumberFormat="1" applyFont="1" applyFill="1" applyBorder="1" applyAlignment="1" applyProtection="1">
      <alignment horizontal="center"/>
    </xf>
    <xf numFmtId="20" fontId="9" fillId="0" borderId="14" xfId="0" applyNumberFormat="1" applyFont="1" applyFill="1" applyBorder="1" applyAlignment="1" applyProtection="1">
      <alignment horizontal="center"/>
    </xf>
    <xf numFmtId="49" fontId="39" fillId="0" borderId="5" xfId="0" applyNumberFormat="1" applyFont="1" applyFill="1" applyBorder="1" applyAlignment="1" applyProtection="1">
      <alignment horizontal="center"/>
    </xf>
    <xf numFmtId="49" fontId="39" fillId="0" borderId="0" xfId="0" applyNumberFormat="1" applyFont="1" applyFill="1" applyBorder="1" applyAlignment="1" applyProtection="1">
      <alignment horizontal="center"/>
    </xf>
    <xf numFmtId="49" fontId="1" fillId="0" borderId="15" xfId="0" applyNumberFormat="1" applyFont="1" applyFill="1" applyBorder="1" applyAlignment="1" applyProtection="1">
      <alignment horizontal="center"/>
    </xf>
    <xf numFmtId="49" fontId="1" fillId="0" borderId="16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left"/>
    </xf>
    <xf numFmtId="49" fontId="1" fillId="0" borderId="18" xfId="0" applyNumberFormat="1" applyFont="1" applyFill="1" applyBorder="1" applyAlignment="1" applyProtection="1">
      <alignment horizontal="center"/>
    </xf>
    <xf numFmtId="49" fontId="1" fillId="0" borderId="17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horizontal="left"/>
    </xf>
    <xf numFmtId="49" fontId="14" fillId="0" borderId="5" xfId="38" applyNumberFormat="1" applyFont="1" applyFill="1" applyBorder="1" applyAlignment="1" applyProtection="1">
      <alignment horizontal="center"/>
    </xf>
    <xf numFmtId="49" fontId="14" fillId="0" borderId="0" xfId="38" applyNumberFormat="1" applyFont="1" applyFill="1" applyBorder="1" applyAlignment="1" applyProtection="1">
      <alignment horizontal="center"/>
    </xf>
    <xf numFmtId="0" fontId="39" fillId="0" borderId="0" xfId="0" applyFont="1"/>
    <xf numFmtId="0" fontId="15" fillId="0" borderId="21" xfId="37" applyFont="1" applyBorder="1" applyProtection="1"/>
    <xf numFmtId="0" fontId="4" fillId="0" borderId="22" xfId="37" applyBorder="1"/>
    <xf numFmtId="0" fontId="4" fillId="0" borderId="22" xfId="37" applyBorder="1" applyProtection="1"/>
    <xf numFmtId="0" fontId="15" fillId="0" borderId="5" xfId="37" applyFont="1" applyBorder="1" applyProtection="1"/>
    <xf numFmtId="0" fontId="12" fillId="0" borderId="0" xfId="37" applyFont="1" applyBorder="1"/>
    <xf numFmtId="0" fontId="12" fillId="0" borderId="0" xfId="0" applyFont="1" applyBorder="1"/>
    <xf numFmtId="0" fontId="4" fillId="0" borderId="0" xfId="37" applyBorder="1" applyProtection="1"/>
    <xf numFmtId="0" fontId="4" fillId="0" borderId="5" xfId="37" applyBorder="1"/>
    <xf numFmtId="0" fontId="15" fillId="0" borderId="0" xfId="37" applyFont="1" applyBorder="1" applyProtection="1"/>
    <xf numFmtId="0" fontId="17" fillId="0" borderId="5" xfId="37" applyFont="1" applyBorder="1" applyProtection="1"/>
    <xf numFmtId="0" fontId="5" fillId="0" borderId="0" xfId="0" applyFont="1" applyBorder="1"/>
    <xf numFmtId="0" fontId="4" fillId="0" borderId="0" xfId="37" applyBorder="1"/>
    <xf numFmtId="0" fontId="12" fillId="0" borderId="23" xfId="37" applyFont="1" applyFill="1" applyBorder="1" applyAlignment="1">
      <alignment horizontal="center"/>
    </xf>
    <xf numFmtId="0" fontId="5" fillId="0" borderId="15" xfId="0" applyFont="1" applyBorder="1"/>
    <xf numFmtId="0" fontId="4" fillId="0" borderId="0" xfId="37"/>
    <xf numFmtId="0" fontId="18" fillId="0" borderId="0" xfId="37" applyFont="1" applyBorder="1" applyProtection="1"/>
    <xf numFmtId="0" fontId="12" fillId="0" borderId="11" xfId="37" applyFont="1" applyBorder="1" applyAlignment="1"/>
    <xf numFmtId="0" fontId="4" fillId="0" borderId="11" xfId="37" applyBorder="1" applyAlignment="1" applyProtection="1"/>
    <xf numFmtId="0" fontId="4" fillId="0" borderId="11" xfId="37" applyBorder="1" applyAlignment="1"/>
    <xf numFmtId="0" fontId="4" fillId="0" borderId="24" xfId="37" applyBorder="1" applyAlignment="1"/>
    <xf numFmtId="2" fontId="19" fillId="0" borderId="25" xfId="37" applyNumberFormat="1" applyFont="1" applyFill="1" applyBorder="1" applyAlignment="1">
      <alignment horizontal="center" vertical="center"/>
    </xf>
    <xf numFmtId="0" fontId="15" fillId="0" borderId="5" xfId="37" applyFont="1" applyFill="1" applyBorder="1" applyAlignment="1" applyProtection="1">
      <alignment horizontal="left" vertical="center" indent="2"/>
      <protection locked="0"/>
    </xf>
    <xf numFmtId="2" fontId="20" fillId="0" borderId="13" xfId="37" applyNumberFormat="1" applyFont="1" applyFill="1" applyBorder="1" applyAlignment="1">
      <alignment horizontal="center" vertical="center"/>
    </xf>
    <xf numFmtId="2" fontId="19" fillId="0" borderId="15" xfId="37" applyNumberFormat="1" applyFont="1" applyFill="1" applyBorder="1" applyAlignment="1">
      <alignment horizontal="center"/>
    </xf>
    <xf numFmtId="0" fontId="2" fillId="0" borderId="19" xfId="37" applyFont="1" applyFill="1" applyBorder="1" applyAlignment="1" applyProtection="1">
      <protection locked="0"/>
    </xf>
    <xf numFmtId="0" fontId="19" fillId="0" borderId="0" xfId="37" applyFont="1" applyFill="1" applyBorder="1" applyAlignment="1">
      <alignment horizontal="center"/>
    </xf>
    <xf numFmtId="2" fontId="19" fillId="0" borderId="20" xfId="37" applyNumberFormat="1" applyFont="1" applyFill="1" applyBorder="1" applyAlignment="1">
      <alignment horizontal="center"/>
    </xf>
    <xf numFmtId="0" fontId="19" fillId="0" borderId="16" xfId="37" applyFont="1" applyFill="1" applyBorder="1" applyAlignment="1">
      <alignment horizontal="center"/>
    </xf>
    <xf numFmtId="0" fontId="19" fillId="0" borderId="13" xfId="37" applyFont="1" applyFill="1" applyBorder="1" applyAlignment="1">
      <alignment horizontal="center"/>
    </xf>
    <xf numFmtId="0" fontId="4" fillId="0" borderId="5" xfId="37" applyBorder="1" applyProtection="1"/>
    <xf numFmtId="0" fontId="21" fillId="0" borderId="0" xfId="37" applyFont="1" applyBorder="1" applyProtection="1"/>
    <xf numFmtId="0" fontId="15" fillId="0" borderId="0" xfId="37" applyFont="1" applyBorder="1" applyAlignment="1" applyProtection="1">
      <alignment horizontal="left"/>
    </xf>
    <xf numFmtId="0" fontId="4" fillId="0" borderId="26" xfId="37" applyBorder="1"/>
    <xf numFmtId="0" fontId="14" fillId="0" borderId="5" xfId="37" applyFont="1" applyBorder="1" applyProtection="1"/>
    <xf numFmtId="0" fontId="19" fillId="0" borderId="16" xfId="37" applyFont="1" applyBorder="1" applyAlignment="1" applyProtection="1">
      <alignment horizontal="center"/>
    </xf>
    <xf numFmtId="0" fontId="19" fillId="0" borderId="27" xfId="37" applyFont="1" applyBorder="1" applyAlignment="1" applyProtection="1">
      <alignment horizontal="center"/>
    </xf>
    <xf numFmtId="0" fontId="19" fillId="0" borderId="28" xfId="37" applyFont="1" applyBorder="1" applyAlignment="1">
      <alignment horizontal="center"/>
    </xf>
    <xf numFmtId="0" fontId="2" fillId="0" borderId="13" xfId="37" applyNumberFormat="1" applyFont="1" applyBorder="1" applyProtection="1"/>
    <xf numFmtId="0" fontId="2" fillId="0" borderId="29" xfId="37" applyNumberFormat="1" applyFont="1" applyBorder="1" applyProtection="1"/>
    <xf numFmtId="166" fontId="2" fillId="3" borderId="28" xfId="37" applyNumberFormat="1" applyFont="1" applyFill="1" applyBorder="1" applyAlignment="1" applyProtection="1">
      <alignment horizontal="center"/>
      <protection locked="0"/>
    </xf>
    <xf numFmtId="0" fontId="2" fillId="0" borderId="30" xfId="0" applyFont="1" applyBorder="1" applyAlignment="1" applyProtection="1">
      <alignment horizontal="center"/>
    </xf>
    <xf numFmtId="0" fontId="2" fillId="0" borderId="31" xfId="0" applyNumberFormat="1" applyFont="1" applyBorder="1" applyAlignment="1">
      <alignment horizontal="center"/>
    </xf>
    <xf numFmtId="0" fontId="14" fillId="0" borderId="31" xfId="37" applyFont="1" applyFill="1" applyBorder="1" applyAlignment="1" applyProtection="1">
      <alignment horizontal="center"/>
    </xf>
    <xf numFmtId="0" fontId="19" fillId="0" borderId="13" xfId="37" applyFont="1" applyBorder="1" applyAlignment="1">
      <alignment horizontal="center"/>
    </xf>
    <xf numFmtId="0" fontId="2" fillId="0" borderId="12" xfId="37" applyNumberFormat="1" applyFont="1" applyBorder="1" applyProtection="1"/>
    <xf numFmtId="166" fontId="2" fillId="3" borderId="16" xfId="37" applyNumberFormat="1" applyFont="1" applyFill="1" applyBorder="1" applyAlignment="1" applyProtection="1">
      <alignment horizontal="center"/>
      <protection locked="0"/>
    </xf>
    <xf numFmtId="166" fontId="2" fillId="3" borderId="13" xfId="37" applyNumberFormat="1" applyFont="1" applyFill="1" applyBorder="1" applyAlignment="1" applyProtection="1">
      <alignment horizontal="center"/>
      <protection locked="0"/>
    </xf>
    <xf numFmtId="0" fontId="19" fillId="0" borderId="16" xfId="37" applyFont="1" applyBorder="1" applyAlignment="1">
      <alignment horizontal="center"/>
    </xf>
    <xf numFmtId="0" fontId="2" fillId="0" borderId="14" xfId="37" applyNumberFormat="1" applyFont="1" applyBorder="1" applyProtection="1"/>
    <xf numFmtId="166" fontId="2" fillId="3" borderId="32" xfId="37" applyNumberFormat="1" applyFont="1" applyFill="1" applyBorder="1" applyAlignment="1" applyProtection="1">
      <alignment horizontal="center"/>
      <protection locked="0"/>
    </xf>
    <xf numFmtId="0" fontId="19" fillId="0" borderId="33" xfId="37" applyFont="1" applyBorder="1" applyAlignment="1">
      <alignment horizontal="center"/>
    </xf>
    <xf numFmtId="0" fontId="2" fillId="0" borderId="3" xfId="37" applyNumberFormat="1" applyFont="1" applyBorder="1" applyProtection="1"/>
    <xf numFmtId="166" fontId="2" fillId="3" borderId="33" xfId="37" applyNumberFormat="1" applyFont="1" applyFill="1" applyBorder="1" applyAlignment="1" applyProtection="1">
      <alignment horizontal="center"/>
      <protection locked="0"/>
    </xf>
    <xf numFmtId="166" fontId="2" fillId="3" borderId="34" xfId="37" applyNumberFormat="1" applyFont="1" applyFill="1" applyBorder="1" applyAlignment="1" applyProtection="1">
      <alignment horizontal="center"/>
      <protection locked="0"/>
    </xf>
    <xf numFmtId="166" fontId="2" fillId="3" borderId="35" xfId="37" applyNumberFormat="1" applyFont="1" applyFill="1" applyBorder="1" applyAlignment="1" applyProtection="1">
      <alignment horizontal="center"/>
      <protection locked="0"/>
    </xf>
    <xf numFmtId="0" fontId="2" fillId="0" borderId="18" xfId="37" applyFont="1" applyFill="1" applyBorder="1" applyAlignment="1" applyProtection="1">
      <alignment horizontal="center"/>
    </xf>
    <xf numFmtId="0" fontId="2" fillId="0" borderId="5" xfId="37" applyFont="1" applyBorder="1" applyProtection="1"/>
    <xf numFmtId="0" fontId="4" fillId="0" borderId="26" xfId="37" applyBorder="1" applyProtection="1"/>
    <xf numFmtId="0" fontId="12" fillId="0" borderId="5" xfId="37" applyFont="1" applyBorder="1" applyProtection="1"/>
    <xf numFmtId="0" fontId="12" fillId="0" borderId="0" xfId="37" applyFont="1" applyBorder="1" applyProtection="1"/>
    <xf numFmtId="0" fontId="2" fillId="0" borderId="0" xfId="37" applyFont="1" applyBorder="1"/>
    <xf numFmtId="0" fontId="4" fillId="0" borderId="36" xfId="37" applyFill="1" applyBorder="1" applyProtection="1">
      <protection locked="0"/>
    </xf>
    <xf numFmtId="0" fontId="4" fillId="0" borderId="37" xfId="37" applyFill="1" applyBorder="1" applyProtection="1">
      <protection locked="0"/>
    </xf>
    <xf numFmtId="0" fontId="22" fillId="0" borderId="38" xfId="37" applyFont="1" applyFill="1" applyBorder="1" applyAlignment="1" applyProtection="1">
      <alignment horizontal="left" vertical="center" indent="2"/>
      <protection locked="0"/>
    </xf>
    <xf numFmtId="0" fontId="22" fillId="0" borderId="39" xfId="37" applyFont="1" applyFill="1" applyBorder="1" applyAlignment="1" applyProtection="1">
      <alignment horizontal="left" vertical="center" indent="2"/>
      <protection locked="0"/>
    </xf>
    <xf numFmtId="0" fontId="41" fillId="0" borderId="0" xfId="0" applyFont="1"/>
    <xf numFmtId="0" fontId="42" fillId="0" borderId="0" xfId="0" applyFont="1"/>
    <xf numFmtId="0" fontId="0" fillId="0" borderId="40" xfId="0" applyBorder="1"/>
    <xf numFmtId="0" fontId="15" fillId="0" borderId="41" xfId="0" applyFont="1" applyBorder="1" applyProtection="1"/>
    <xf numFmtId="0" fontId="0" fillId="0" borderId="41" xfId="0" applyBorder="1"/>
    <xf numFmtId="0" fontId="0" fillId="0" borderId="41" xfId="0" applyBorder="1" applyProtection="1"/>
    <xf numFmtId="0" fontId="0" fillId="0" borderId="42" xfId="0" applyBorder="1"/>
    <xf numFmtId="0" fontId="2" fillId="0" borderId="0" xfId="0" applyFont="1"/>
    <xf numFmtId="0" fontId="0" fillId="0" borderId="43" xfId="0" applyBorder="1"/>
    <xf numFmtId="0" fontId="0" fillId="0" borderId="0" xfId="0" applyBorder="1"/>
    <xf numFmtId="0" fontId="14" fillId="0" borderId="0" xfId="0" applyFont="1" applyBorder="1" applyProtection="1"/>
    <xf numFmtId="0" fontId="0" fillId="0" borderId="0" xfId="0" applyBorder="1" applyProtection="1"/>
    <xf numFmtId="0" fontId="12" fillId="0" borderId="20" xfId="0" applyFont="1" applyFill="1" applyBorder="1" applyProtection="1"/>
    <xf numFmtId="0" fontId="15" fillId="0" borderId="12" xfId="0" applyFont="1" applyFill="1" applyBorder="1" applyProtection="1"/>
    <xf numFmtId="0" fontId="0" fillId="0" borderId="44" xfId="0" applyBorder="1"/>
    <xf numFmtId="0" fontId="17" fillId="0" borderId="0" xfId="0" applyFont="1" applyBorder="1" applyProtection="1"/>
    <xf numFmtId="0" fontId="15" fillId="0" borderId="0" xfId="0" applyFont="1" applyBorder="1"/>
    <xf numFmtId="0" fontId="13" fillId="0" borderId="0" xfId="0" applyFont="1"/>
    <xf numFmtId="0" fontId="2" fillId="0" borderId="0" xfId="0" applyFont="1" applyBorder="1" applyAlignment="1" applyProtection="1">
      <alignment horizontal="center"/>
    </xf>
    <xf numFmtId="0" fontId="0" fillId="0" borderId="12" xfId="0" applyFill="1" applyBorder="1" applyProtection="1"/>
    <xf numFmtId="0" fontId="2" fillId="0" borderId="12" xfId="0" applyFont="1" applyFill="1" applyBorder="1" applyAlignment="1" applyProtection="1">
      <alignment horizontal="center"/>
      <protection locked="0"/>
    </xf>
    <xf numFmtId="0" fontId="21" fillId="0" borderId="0" xfId="0" applyFont="1" applyBorder="1" applyProtection="1"/>
    <xf numFmtId="0" fontId="0" fillId="0" borderId="45" xfId="0" applyBorder="1"/>
    <xf numFmtId="2" fontId="2" fillId="0" borderId="46" xfId="0" applyNumberFormat="1" applyFont="1" applyFill="1" applyBorder="1" applyAlignment="1">
      <alignment horizontal="center" vertical="center"/>
    </xf>
    <xf numFmtId="0" fontId="15" fillId="0" borderId="35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>
      <alignment horizontal="center" vertical="center"/>
    </xf>
    <xf numFmtId="2" fontId="2" fillId="0" borderId="47" xfId="0" applyNumberFormat="1" applyFont="1" applyFill="1" applyBorder="1" applyAlignment="1">
      <alignment horizontal="center"/>
    </xf>
    <xf numFmtId="0" fontId="2" fillId="0" borderId="35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2" fontId="2" fillId="0" borderId="48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49" xfId="0" applyNumberFormat="1" applyFont="1" applyFill="1" applyBorder="1" applyAlignment="1">
      <alignment horizontal="left"/>
    </xf>
    <xf numFmtId="2" fontId="0" fillId="0" borderId="0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protection locked="0"/>
    </xf>
    <xf numFmtId="2" fontId="2" fillId="0" borderId="4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8" fillId="0" borderId="0" xfId="0" applyFont="1" applyBorder="1" applyProtection="1"/>
    <xf numFmtId="0" fontId="15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2" fillId="0" borderId="13" xfId="0" applyFont="1" applyBorder="1" applyAlignment="1" applyProtection="1">
      <alignment horizontal="center"/>
    </xf>
    <xf numFmtId="0" fontId="14" fillId="0" borderId="13" xfId="0" applyFont="1" applyBorder="1" applyAlignment="1" applyProtection="1">
      <alignment horizontal="center"/>
    </xf>
    <xf numFmtId="0" fontId="14" fillId="0" borderId="50" xfId="0" applyFont="1" applyBorder="1" applyAlignment="1" applyProtection="1">
      <alignment horizontal="center"/>
    </xf>
    <xf numFmtId="0" fontId="2" fillId="0" borderId="49" xfId="0" applyFont="1" applyBorder="1" applyAlignment="1">
      <alignment horizontal="center"/>
    </xf>
    <xf numFmtId="0" fontId="12" fillId="0" borderId="12" xfId="0" applyFont="1" applyBorder="1" applyProtection="1"/>
    <xf numFmtId="0" fontId="12" fillId="0" borderId="12" xfId="0" applyNumberFormat="1" applyFont="1" applyBorder="1" applyProtection="1"/>
    <xf numFmtId="0" fontId="12" fillId="0" borderId="35" xfId="0" applyFont="1" applyBorder="1" applyProtection="1"/>
    <xf numFmtId="0" fontId="2" fillId="0" borderId="17" xfId="0" applyFont="1" applyBorder="1" applyAlignment="1" applyProtection="1">
      <alignment horizontal="center"/>
    </xf>
    <xf numFmtId="0" fontId="2" fillId="0" borderId="51" xfId="0" applyNumberFormat="1" applyFont="1" applyBorder="1" applyAlignment="1">
      <alignment horizontal="center"/>
    </xf>
    <xf numFmtId="0" fontId="14" fillId="0" borderId="52" xfId="0" applyFont="1" applyFill="1" applyBorder="1" applyAlignment="1" applyProtection="1">
      <alignment horizontal="center"/>
    </xf>
    <xf numFmtId="0" fontId="14" fillId="0" borderId="53" xfId="0" applyFont="1" applyFill="1" applyBorder="1" applyAlignment="1" applyProtection="1">
      <alignment horizontal="center"/>
    </xf>
    <xf numFmtId="0" fontId="13" fillId="0" borderId="54" xfId="0" applyFont="1" applyBorder="1" applyAlignment="1">
      <alignment horizontal="center"/>
    </xf>
    <xf numFmtId="0" fontId="12" fillId="0" borderId="55" xfId="0" applyNumberFormat="1" applyFont="1" applyBorder="1" applyAlignment="1" applyProtection="1">
      <alignment horizontal="left"/>
    </xf>
    <xf numFmtId="0" fontId="12" fillId="0" borderId="12" xfId="0" applyNumberFormat="1" applyFont="1" applyBorder="1" applyAlignment="1" applyProtection="1">
      <alignment horizontal="left"/>
    </xf>
    <xf numFmtId="0" fontId="0" fillId="0" borderId="14" xfId="0" applyNumberFormat="1" applyBorder="1" applyAlignment="1" applyProtection="1">
      <alignment horizontal="left"/>
    </xf>
    <xf numFmtId="0" fontId="2" fillId="0" borderId="56" xfId="0" applyNumberFormat="1" applyFont="1" applyBorder="1" applyAlignment="1">
      <alignment horizontal="center"/>
    </xf>
    <xf numFmtId="0" fontId="14" fillId="0" borderId="20" xfId="0" applyFont="1" applyBorder="1" applyProtection="1"/>
    <xf numFmtId="0" fontId="0" fillId="0" borderId="12" xfId="0" applyBorder="1"/>
    <xf numFmtId="0" fontId="15" fillId="0" borderId="57" xfId="0" applyFont="1" applyFill="1" applyBorder="1" applyAlignment="1" applyProtection="1">
      <alignment horizontal="center"/>
    </xf>
    <xf numFmtId="0" fontId="15" fillId="0" borderId="58" xfId="0" applyFont="1" applyFill="1" applyBorder="1" applyAlignment="1" applyProtection="1">
      <alignment horizontal="center"/>
    </xf>
    <xf numFmtId="0" fontId="15" fillId="4" borderId="59" xfId="0" applyFont="1" applyFill="1" applyBorder="1" applyAlignment="1" applyProtection="1">
      <alignment horizontal="center"/>
    </xf>
    <xf numFmtId="0" fontId="15" fillId="4" borderId="60" xfId="0" applyFont="1" applyFill="1" applyBorder="1" applyAlignment="1" applyProtection="1">
      <alignment horizontal="center"/>
    </xf>
    <xf numFmtId="0" fontId="12" fillId="0" borderId="0" xfId="0" applyFont="1" applyBorder="1" applyProtection="1"/>
    <xf numFmtId="0" fontId="2" fillId="0" borderId="0" xfId="0" applyFont="1" applyBorder="1"/>
    <xf numFmtId="0" fontId="0" fillId="0" borderId="47" xfId="0" applyBorder="1"/>
    <xf numFmtId="0" fontId="0" fillId="0" borderId="61" xfId="0" applyFill="1" applyBorder="1" applyProtection="1">
      <protection locked="0"/>
    </xf>
    <xf numFmtId="0" fontId="22" fillId="0" borderId="62" xfId="0" applyFont="1" applyFill="1" applyBorder="1" applyAlignment="1" applyProtection="1">
      <alignment horizontal="left" vertical="center" indent="2"/>
      <protection locked="0"/>
    </xf>
    <xf numFmtId="0" fontId="0" fillId="0" borderId="63" xfId="0" applyBorder="1"/>
    <xf numFmtId="49" fontId="11" fillId="0" borderId="16" xfId="38" quotePrefix="1" applyNumberFormat="1" applyFont="1" applyFill="1" applyBorder="1" applyAlignment="1" applyProtection="1">
      <alignment horizontal="center"/>
    </xf>
    <xf numFmtId="49" fontId="1" fillId="0" borderId="17" xfId="0" quotePrefix="1" applyNumberFormat="1" applyFont="1" applyFill="1" applyBorder="1" applyAlignment="1" applyProtection="1">
      <alignment horizontal="center"/>
    </xf>
    <xf numFmtId="49" fontId="11" fillId="0" borderId="17" xfId="38" quotePrefix="1" applyNumberFormat="1" applyFont="1" applyFill="1" applyBorder="1" applyAlignment="1" applyProtection="1">
      <alignment horizontal="center"/>
    </xf>
    <xf numFmtId="49" fontId="9" fillId="0" borderId="17" xfId="0" quotePrefix="1" applyNumberFormat="1" applyFont="1" applyFill="1" applyBorder="1" applyAlignment="1" applyProtection="1">
      <alignment horizontal="center"/>
    </xf>
    <xf numFmtId="49" fontId="9" fillId="0" borderId="16" xfId="0" quotePrefix="1" applyNumberFormat="1" applyFont="1" applyFill="1" applyBorder="1" applyAlignment="1" applyProtection="1">
      <alignment horizontal="center"/>
    </xf>
    <xf numFmtId="1" fontId="2" fillId="5" borderId="13" xfId="0" applyNumberFormat="1" applyFont="1" applyFill="1" applyBorder="1" applyAlignment="1" applyProtection="1">
      <alignment horizontal="center"/>
      <protection locked="0"/>
    </xf>
    <xf numFmtId="1" fontId="2" fillId="5" borderId="13" xfId="0" quotePrefix="1" applyNumberFormat="1" applyFont="1" applyFill="1" applyBorder="1" applyAlignment="1" applyProtection="1">
      <alignment horizontal="center"/>
      <protection locked="0"/>
    </xf>
    <xf numFmtId="1" fontId="2" fillId="5" borderId="16" xfId="0" applyNumberFormat="1" applyFont="1" applyFill="1" applyBorder="1" applyAlignment="1" applyProtection="1">
      <alignment horizont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5" borderId="32" xfId="0" applyNumberFormat="1" applyFont="1" applyFill="1" applyBorder="1" applyAlignment="1" applyProtection="1">
      <alignment horizontal="center" vertical="center"/>
      <protection locked="0"/>
    </xf>
    <xf numFmtId="1" fontId="2" fillId="5" borderId="16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/>
      <protection locked="0"/>
    </xf>
    <xf numFmtId="49" fontId="23" fillId="0" borderId="16" xfId="0" applyNumberFormat="1" applyFont="1" applyFill="1" applyBorder="1" applyAlignment="1" applyProtection="1">
      <alignment horizontal="center"/>
    </xf>
    <xf numFmtId="49" fontId="5" fillId="0" borderId="9" xfId="0" applyNumberFormat="1" applyFont="1" applyFill="1" applyBorder="1" applyAlignment="1" applyProtection="1">
      <alignment horizontal="left"/>
    </xf>
    <xf numFmtId="0" fontId="2" fillId="3" borderId="20" xfId="37" applyFont="1" applyFill="1" applyBorder="1" applyAlignment="1" applyProtection="1">
      <alignment horizontal="left" indent="2"/>
      <protection locked="0"/>
    </xf>
    <xf numFmtId="0" fontId="2" fillId="3" borderId="35" xfId="37" applyFont="1" applyFill="1" applyBorder="1" applyAlignment="1" applyProtection="1">
      <alignment horizontal="left" indent="2"/>
      <protection locked="0"/>
    </xf>
    <xf numFmtId="0" fontId="14" fillId="3" borderId="66" xfId="37" applyFont="1" applyFill="1" applyBorder="1" applyAlignment="1" applyProtection="1">
      <alignment horizontal="left" vertical="center" indent="2"/>
      <protection locked="0"/>
    </xf>
    <xf numFmtId="0" fontId="14" fillId="3" borderId="67" xfId="37" applyFont="1" applyFill="1" applyBorder="1" applyAlignment="1" applyProtection="1">
      <alignment horizontal="left" vertical="center" indent="2"/>
      <protection locked="0"/>
    </xf>
    <xf numFmtId="0" fontId="14" fillId="3" borderId="73" xfId="37" applyFont="1" applyFill="1" applyBorder="1" applyAlignment="1" applyProtection="1">
      <alignment horizontal="left" vertical="center" indent="2"/>
      <protection locked="0"/>
    </xf>
    <xf numFmtId="0" fontId="14" fillId="3" borderId="74" xfId="37" applyFont="1" applyFill="1" applyBorder="1" applyAlignment="1" applyProtection="1">
      <alignment horizontal="left" vertical="center" indent="2"/>
      <protection locked="0"/>
    </xf>
    <xf numFmtId="0" fontId="2" fillId="3" borderId="75" xfId="37" applyFont="1" applyFill="1" applyBorder="1" applyAlignment="1" applyProtection="1">
      <alignment horizontal="left" indent="2"/>
      <protection locked="0"/>
    </xf>
    <xf numFmtId="0" fontId="2" fillId="3" borderId="76" xfId="37" applyFont="1" applyFill="1" applyBorder="1" applyAlignment="1" applyProtection="1">
      <alignment horizontal="left" indent="2"/>
      <protection locked="0"/>
    </xf>
    <xf numFmtId="0" fontId="2" fillId="3" borderId="29" xfId="37" applyFont="1" applyFill="1" applyBorder="1" applyAlignment="1" applyProtection="1">
      <alignment horizontal="left" indent="2"/>
      <protection locked="0"/>
    </xf>
    <xf numFmtId="0" fontId="2" fillId="3" borderId="77" xfId="37" applyFont="1" applyFill="1" applyBorder="1" applyAlignment="1" applyProtection="1">
      <alignment horizontal="left" indent="2"/>
      <protection locked="0"/>
    </xf>
    <xf numFmtId="0" fontId="2" fillId="3" borderId="20" xfId="37" applyFont="1" applyFill="1" applyBorder="1" applyAlignment="1" applyProtection="1">
      <alignment horizontal="left" indent="2"/>
      <protection locked="0"/>
    </xf>
    <xf numFmtId="0" fontId="2" fillId="3" borderId="35" xfId="37" applyFont="1" applyFill="1" applyBorder="1" applyAlignment="1" applyProtection="1">
      <alignment horizontal="left" indent="2"/>
      <protection locked="0"/>
    </xf>
    <xf numFmtId="49" fontId="2" fillId="3" borderId="20" xfId="37" applyNumberFormat="1" applyFont="1" applyFill="1" applyBorder="1" applyAlignment="1" applyProtection="1">
      <alignment horizontal="left" indent="2"/>
      <protection locked="0"/>
    </xf>
    <xf numFmtId="49" fontId="2" fillId="3" borderId="12" xfId="37" applyNumberFormat="1" applyFont="1" applyFill="1" applyBorder="1" applyAlignment="1" applyProtection="1">
      <alignment horizontal="left" indent="2"/>
      <protection locked="0"/>
    </xf>
    <xf numFmtId="49" fontId="2" fillId="3" borderId="65" xfId="37" applyNumberFormat="1" applyFont="1" applyFill="1" applyBorder="1" applyAlignment="1" applyProtection="1">
      <alignment horizontal="left" indent="2"/>
      <protection locked="0"/>
    </xf>
    <xf numFmtId="0" fontId="13" fillId="0" borderId="66" xfId="37" applyFont="1" applyBorder="1" applyAlignment="1" applyProtection="1">
      <alignment horizontal="center"/>
    </xf>
    <xf numFmtId="0" fontId="13" fillId="0" borderId="67" xfId="37" applyFont="1" applyBorder="1" applyAlignment="1" applyProtection="1">
      <alignment horizontal="center"/>
    </xf>
    <xf numFmtId="0" fontId="14" fillId="0" borderId="20" xfId="37" applyFont="1" applyBorder="1" applyAlignment="1" applyProtection="1">
      <alignment horizontal="center"/>
    </xf>
    <xf numFmtId="0" fontId="14" fillId="0" borderId="35" xfId="37" applyFont="1" applyBorder="1" applyAlignment="1" applyProtection="1">
      <alignment horizontal="center"/>
    </xf>
    <xf numFmtId="0" fontId="22" fillId="6" borderId="9" xfId="0" applyFont="1" applyFill="1" applyBorder="1" applyAlignment="1" applyProtection="1">
      <alignment horizontal="center" vertical="center"/>
    </xf>
    <xf numFmtId="0" fontId="22" fillId="6" borderId="64" xfId="0" applyFont="1" applyFill="1" applyBorder="1" applyAlignment="1" applyProtection="1">
      <alignment horizontal="center" vertical="center"/>
    </xf>
    <xf numFmtId="0" fontId="12" fillId="0" borderId="78" xfId="37" applyFont="1" applyFill="1" applyBorder="1" applyAlignment="1" applyProtection="1">
      <alignment horizontal="left" indent="1"/>
    </xf>
    <xf numFmtId="0" fontId="12" fillId="0" borderId="79" xfId="37" applyFont="1" applyFill="1" applyBorder="1" applyAlignment="1" applyProtection="1">
      <alignment horizontal="left" indent="1"/>
    </xf>
    <xf numFmtId="0" fontId="14" fillId="3" borderId="80" xfId="37" applyFont="1" applyFill="1" applyBorder="1" applyAlignment="1" applyProtection="1">
      <alignment horizontal="left" indent="2"/>
      <protection locked="0"/>
    </xf>
    <xf numFmtId="0" fontId="14" fillId="3" borderId="81" xfId="37" applyFont="1" applyFill="1" applyBorder="1" applyAlignment="1" applyProtection="1">
      <alignment horizontal="left" indent="2"/>
      <protection locked="0"/>
    </xf>
    <xf numFmtId="0" fontId="14" fillId="3" borderId="82" xfId="37" applyFont="1" applyFill="1" applyBorder="1" applyAlignment="1" applyProtection="1">
      <alignment horizontal="left" indent="2"/>
      <protection locked="0"/>
    </xf>
    <xf numFmtId="0" fontId="12" fillId="0" borderId="83" xfId="37" applyFont="1" applyFill="1" applyBorder="1" applyAlignment="1" applyProtection="1">
      <alignment horizontal="left" indent="1"/>
    </xf>
    <xf numFmtId="0" fontId="12" fillId="0" borderId="35" xfId="37" applyFont="1" applyFill="1" applyBorder="1" applyAlignment="1" applyProtection="1">
      <alignment horizontal="left" indent="1"/>
    </xf>
    <xf numFmtId="164" fontId="16" fillId="3" borderId="20" xfId="37" applyNumberFormat="1" applyFont="1" applyFill="1" applyBorder="1" applyAlignment="1" applyProtection="1">
      <alignment horizontal="left" indent="2"/>
    </xf>
    <xf numFmtId="164" fontId="16" fillId="3" borderId="12" xfId="37" applyNumberFormat="1" applyFont="1" applyFill="1" applyBorder="1" applyAlignment="1" applyProtection="1">
      <alignment horizontal="left" indent="2"/>
    </xf>
    <xf numFmtId="164" fontId="16" fillId="3" borderId="65" xfId="37" applyNumberFormat="1" applyFont="1" applyFill="1" applyBorder="1" applyAlignment="1" applyProtection="1">
      <alignment horizontal="left" indent="2"/>
    </xf>
    <xf numFmtId="0" fontId="12" fillId="0" borderId="83" xfId="37" applyFont="1" applyBorder="1" applyAlignment="1">
      <alignment horizontal="center"/>
    </xf>
    <xf numFmtId="0" fontId="12" fillId="0" borderId="35" xfId="37" applyFont="1" applyBorder="1" applyAlignment="1">
      <alignment horizontal="center"/>
    </xf>
    <xf numFmtId="0" fontId="14" fillId="3" borderId="20" xfId="37" applyFont="1" applyFill="1" applyBorder="1" applyAlignment="1">
      <alignment horizontal="left" indent="2"/>
    </xf>
    <xf numFmtId="0" fontId="14" fillId="3" borderId="12" xfId="37" applyFont="1" applyFill="1" applyBorder="1" applyAlignment="1">
      <alignment horizontal="left" indent="2"/>
    </xf>
    <xf numFmtId="0" fontId="14" fillId="3" borderId="65" xfId="37" applyFont="1" applyFill="1" applyBorder="1" applyAlignment="1">
      <alignment horizontal="left" indent="2"/>
    </xf>
    <xf numFmtId="0" fontId="12" fillId="0" borderId="68" xfId="37" applyFont="1" applyFill="1" applyBorder="1" applyAlignment="1" applyProtection="1">
      <alignment horizontal="left" indent="1"/>
    </xf>
    <xf numFmtId="0" fontId="12" fillId="0" borderId="69" xfId="37" applyFont="1" applyFill="1" applyBorder="1" applyAlignment="1" applyProtection="1">
      <alignment horizontal="left" indent="1"/>
    </xf>
    <xf numFmtId="164" fontId="16" fillId="3" borderId="70" xfId="37" applyNumberFormat="1" applyFont="1" applyFill="1" applyBorder="1" applyAlignment="1" applyProtection="1">
      <alignment horizontal="left" indent="2"/>
      <protection locked="0"/>
    </xf>
    <xf numFmtId="164" fontId="16" fillId="3" borderId="71" xfId="37" applyNumberFormat="1" applyFont="1" applyFill="1" applyBorder="1" applyAlignment="1" applyProtection="1">
      <alignment horizontal="left" indent="2"/>
      <protection locked="0"/>
    </xf>
    <xf numFmtId="164" fontId="16" fillId="3" borderId="69" xfId="37" applyNumberFormat="1" applyFont="1" applyFill="1" applyBorder="1" applyAlignment="1" applyProtection="1">
      <alignment horizontal="left" indent="2"/>
      <protection locked="0"/>
    </xf>
    <xf numFmtId="165" fontId="14" fillId="3" borderId="70" xfId="37" applyNumberFormat="1" applyFont="1" applyFill="1" applyBorder="1" applyAlignment="1">
      <alignment horizontal="left" indent="2"/>
    </xf>
    <xf numFmtId="165" fontId="14" fillId="3" borderId="71" xfId="37" applyNumberFormat="1" applyFont="1" applyFill="1" applyBorder="1" applyAlignment="1">
      <alignment horizontal="left" indent="2"/>
    </xf>
    <xf numFmtId="165" fontId="14" fillId="3" borderId="72" xfId="37" applyNumberFormat="1" applyFont="1" applyFill="1" applyBorder="1" applyAlignment="1">
      <alignment horizontal="left" indent="2"/>
    </xf>
    <xf numFmtId="0" fontId="2" fillId="5" borderId="20" xfId="0" applyFont="1" applyFill="1" applyBorder="1" applyAlignment="1" applyProtection="1">
      <alignment horizontal="left"/>
      <protection locked="0"/>
    </xf>
    <xf numFmtId="0" fontId="0" fillId="5" borderId="35" xfId="0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53" xfId="0" applyFont="1" applyBorder="1" applyAlignment="1" applyProtection="1">
      <protection locked="0"/>
    </xf>
    <xf numFmtId="0" fontId="2" fillId="5" borderId="35" xfId="0" applyFont="1" applyFill="1" applyBorder="1" applyAlignment="1" applyProtection="1">
      <alignment horizontal="left"/>
      <protection locked="0"/>
    </xf>
    <xf numFmtId="0" fontId="14" fillId="5" borderId="12" xfId="0" applyFont="1" applyFill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53" xfId="0" applyFont="1" applyBorder="1" applyAlignment="1" applyProtection="1">
      <alignment horizontal="left"/>
      <protection locked="0"/>
    </xf>
    <xf numFmtId="0" fontId="14" fillId="5" borderId="12" xfId="0" applyFont="1" applyFill="1" applyBorder="1" applyAlignment="1" applyProtection="1">
      <protection locked="0"/>
    </xf>
    <xf numFmtId="0" fontId="14" fillId="5" borderId="53" xfId="0" applyFont="1" applyFill="1" applyBorder="1" applyAlignment="1" applyProtection="1">
      <protection locked="0"/>
    </xf>
    <xf numFmtId="167" fontId="14" fillId="5" borderId="12" xfId="0" applyNumberFormat="1" applyFont="1" applyFill="1" applyBorder="1" applyAlignment="1" applyProtection="1">
      <alignment horizontal="left"/>
      <protection locked="0"/>
    </xf>
    <xf numFmtId="167" fontId="2" fillId="0" borderId="12" xfId="0" applyNumberFormat="1" applyFont="1" applyBorder="1" applyAlignment="1" applyProtection="1">
      <alignment horizontal="left"/>
      <protection locked="0"/>
    </xf>
    <xf numFmtId="20" fontId="14" fillId="5" borderId="12" xfId="0" applyNumberFormat="1" applyFont="1" applyFill="1" applyBorder="1" applyAlignment="1" applyProtection="1">
      <protection locked="0"/>
    </xf>
    <xf numFmtId="0" fontId="14" fillId="5" borderId="20" xfId="0" applyFont="1" applyFill="1" applyBorder="1" applyAlignment="1" applyProtection="1">
      <alignment horizontal="left" vertical="center" indent="2"/>
      <protection locked="0"/>
    </xf>
    <xf numFmtId="0" fontId="2" fillId="5" borderId="35" xfId="0" applyFont="1" applyFill="1" applyBorder="1" applyAlignment="1" applyProtection="1">
      <alignment horizontal="left" vertical="center" indent="2"/>
      <protection locked="0"/>
    </xf>
    <xf numFmtId="0" fontId="2" fillId="0" borderId="12" xfId="0" applyFont="1" applyBorder="1" applyAlignment="1" applyProtection="1">
      <alignment horizontal="left" vertical="center" indent="2"/>
      <protection locked="0"/>
    </xf>
    <xf numFmtId="0" fontId="2" fillId="0" borderId="53" xfId="0" applyFont="1" applyBorder="1" applyAlignment="1" applyProtection="1">
      <alignment horizontal="left" vertical="center" indent="2"/>
      <protection locked="0"/>
    </xf>
    <xf numFmtId="0" fontId="13" fillId="0" borderId="20" xfId="0" applyFont="1" applyBorder="1" applyAlignment="1" applyProtection="1">
      <alignment horizontal="center"/>
    </xf>
    <xf numFmtId="0" fontId="0" fillId="0" borderId="35" xfId="0" applyBorder="1" applyAlignment="1">
      <alignment horizontal="center"/>
    </xf>
    <xf numFmtId="0" fontId="22" fillId="4" borderId="84" xfId="0" applyFont="1" applyFill="1" applyBorder="1" applyAlignment="1" applyProtection="1">
      <alignment horizontal="left" vertical="center" indent="2"/>
    </xf>
    <xf numFmtId="0" fontId="0" fillId="0" borderId="84" xfId="0" applyBorder="1" applyAlignment="1">
      <alignment horizontal="left" vertical="center" indent="2"/>
    </xf>
    <xf numFmtId="0" fontId="0" fillId="0" borderId="85" xfId="0" applyBorder="1" applyAlignment="1">
      <alignment horizontal="left" vertical="center" indent="2"/>
    </xf>
    <xf numFmtId="0" fontId="2" fillId="5" borderId="12" xfId="0" applyFont="1" applyFill="1" applyBorder="1" applyAlignment="1" applyProtection="1">
      <alignment horizontal="left"/>
      <protection locked="0"/>
    </xf>
    <xf numFmtId="0" fontId="2" fillId="5" borderId="53" xfId="0" applyFont="1" applyFill="1" applyBorder="1" applyAlignment="1" applyProtection="1">
      <alignment horizontal="left"/>
      <protection locked="0"/>
    </xf>
    <xf numFmtId="0" fontId="14" fillId="5" borderId="12" xfId="0" applyFont="1" applyFill="1" applyBorder="1" applyAlignment="1" applyProtection="1">
      <alignment horizontal="left" vertical="center" indent="2"/>
      <protection locked="0"/>
    </xf>
    <xf numFmtId="0" fontId="14" fillId="5" borderId="53" xfId="0" applyFont="1" applyFill="1" applyBorder="1" applyAlignment="1" applyProtection="1">
      <alignment horizontal="left" vertical="center" indent="2"/>
      <protection locked="0"/>
    </xf>
    <xf numFmtId="166" fontId="2" fillId="3" borderId="33" xfId="37" quotePrefix="1" applyNumberFormat="1" applyFont="1" applyFill="1" applyBorder="1" applyAlignment="1" applyProtection="1">
      <alignment horizontal="center"/>
      <protection locked="0"/>
    </xf>
    <xf numFmtId="166" fontId="2" fillId="3" borderId="16" xfId="37" quotePrefix="1" applyNumberFormat="1" applyFont="1" applyFill="1" applyBorder="1" applyAlignment="1" applyProtection="1">
      <alignment horizontal="center"/>
      <protection locked="0"/>
    </xf>
    <xf numFmtId="49" fontId="0" fillId="0" borderId="15" xfId="0" applyNumberFormat="1" applyFont="1" applyFill="1" applyBorder="1" applyAlignment="1" applyProtection="1">
      <alignment horizontal="left"/>
    </xf>
    <xf numFmtId="49" fontId="9" fillId="0" borderId="17" xfId="0" applyNumberFormat="1" applyFont="1" applyFill="1" applyBorder="1" applyAlignment="1" applyProtection="1">
      <alignment horizontal="left"/>
    </xf>
    <xf numFmtId="49" fontId="1" fillId="0" borderId="15" xfId="0" applyNumberFormat="1" applyFont="1" applyFill="1" applyBorder="1" applyAlignment="1" applyProtection="1">
      <alignment horizontal="left"/>
    </xf>
    <xf numFmtId="49" fontId="1" fillId="0" borderId="16" xfId="0" applyNumberFormat="1" applyFont="1" applyFill="1" applyBorder="1" applyAlignment="1" applyProtection="1">
      <alignment horizontal="left"/>
    </xf>
    <xf numFmtId="49" fontId="9" fillId="0" borderId="15" xfId="0" applyNumberFormat="1" applyFont="1" applyFill="1" applyBorder="1" applyAlignment="1" applyProtection="1">
      <alignment horizontal="left"/>
    </xf>
    <xf numFmtId="49" fontId="1" fillId="0" borderId="18" xfId="0" applyNumberFormat="1" applyFont="1" applyFill="1" applyBorder="1" applyAlignment="1" applyProtection="1">
      <alignment horizontal="left"/>
    </xf>
    <xf numFmtId="49" fontId="1" fillId="0" borderId="17" xfId="0" applyNumberFormat="1" applyFont="1" applyFill="1" applyBorder="1" applyAlignment="1" applyProtection="1">
      <alignment horizontal="left"/>
    </xf>
    <xf numFmtId="49" fontId="9" fillId="0" borderId="17" xfId="0" quotePrefix="1" applyNumberFormat="1" applyFont="1" applyFill="1" applyBorder="1" applyAlignment="1" applyProtection="1">
      <alignment horizontal="left"/>
    </xf>
    <xf numFmtId="49" fontId="9" fillId="0" borderId="18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ali 2" xfId="37"/>
    <cellStyle name="Normaali 3" xfId="38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69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699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699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99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9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99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9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69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703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7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03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0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03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8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"/>
          <a:ext cx="6000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9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9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7625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3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1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1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1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1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1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7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7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439</xdr:row>
      <xdr:rowOff>28575</xdr:rowOff>
    </xdr:from>
    <xdr:to>
      <xdr:col>2</xdr:col>
      <xdr:colOff>371475</xdr:colOff>
      <xdr:row>442</xdr:row>
      <xdr:rowOff>47625</xdr:rowOff>
    </xdr:to>
    <xdr:pic>
      <xdr:nvPicPr>
        <xdr:cNvPr id="24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462</xdr:row>
      <xdr:rowOff>28575</xdr:rowOff>
    </xdr:from>
    <xdr:to>
      <xdr:col>2</xdr:col>
      <xdr:colOff>371475</xdr:colOff>
      <xdr:row>465</xdr:row>
      <xdr:rowOff>47625</xdr:rowOff>
    </xdr:to>
    <xdr:pic>
      <xdr:nvPicPr>
        <xdr:cNvPr id="25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3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485</xdr:row>
      <xdr:rowOff>28575</xdr:rowOff>
    </xdr:from>
    <xdr:to>
      <xdr:col>2</xdr:col>
      <xdr:colOff>371475</xdr:colOff>
      <xdr:row>488</xdr:row>
      <xdr:rowOff>47625</xdr:rowOff>
    </xdr:to>
    <xdr:pic>
      <xdr:nvPicPr>
        <xdr:cNvPr id="2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439</xdr:row>
      <xdr:rowOff>28575</xdr:rowOff>
    </xdr:from>
    <xdr:to>
      <xdr:col>2</xdr:col>
      <xdr:colOff>371475</xdr:colOff>
      <xdr:row>442</xdr:row>
      <xdr:rowOff>47625</xdr:rowOff>
    </xdr:to>
    <xdr:pic>
      <xdr:nvPicPr>
        <xdr:cNvPr id="2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462</xdr:row>
      <xdr:rowOff>28575</xdr:rowOff>
    </xdr:from>
    <xdr:to>
      <xdr:col>2</xdr:col>
      <xdr:colOff>371475</xdr:colOff>
      <xdr:row>465</xdr:row>
      <xdr:rowOff>47625</xdr:rowOff>
    </xdr:to>
    <xdr:pic>
      <xdr:nvPicPr>
        <xdr:cNvPr id="2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3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485</xdr:row>
      <xdr:rowOff>28575</xdr:rowOff>
    </xdr:from>
    <xdr:to>
      <xdr:col>2</xdr:col>
      <xdr:colOff>371475</xdr:colOff>
      <xdr:row>488</xdr:row>
      <xdr:rowOff>47625</xdr:rowOff>
    </xdr:to>
    <xdr:pic>
      <xdr:nvPicPr>
        <xdr:cNvPr id="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508</xdr:row>
      <xdr:rowOff>28575</xdr:rowOff>
    </xdr:from>
    <xdr:to>
      <xdr:col>2</xdr:col>
      <xdr:colOff>371475</xdr:colOff>
      <xdr:row>511</xdr:row>
      <xdr:rowOff>47625</xdr:rowOff>
    </xdr:to>
    <xdr:pic>
      <xdr:nvPicPr>
        <xdr:cNvPr id="3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09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508</xdr:row>
      <xdr:rowOff>28575</xdr:rowOff>
    </xdr:from>
    <xdr:to>
      <xdr:col>2</xdr:col>
      <xdr:colOff>371475</xdr:colOff>
      <xdr:row>511</xdr:row>
      <xdr:rowOff>47625</xdr:rowOff>
    </xdr:to>
    <xdr:pic>
      <xdr:nvPicPr>
        <xdr:cNvPr id="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09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531</xdr:row>
      <xdr:rowOff>28575</xdr:rowOff>
    </xdr:from>
    <xdr:to>
      <xdr:col>2</xdr:col>
      <xdr:colOff>371475</xdr:colOff>
      <xdr:row>534</xdr:row>
      <xdr:rowOff>47625</xdr:rowOff>
    </xdr:to>
    <xdr:pic>
      <xdr:nvPicPr>
        <xdr:cNvPr id="3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47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531</xdr:row>
      <xdr:rowOff>28575</xdr:rowOff>
    </xdr:from>
    <xdr:to>
      <xdr:col>2</xdr:col>
      <xdr:colOff>371475</xdr:colOff>
      <xdr:row>534</xdr:row>
      <xdr:rowOff>47625</xdr:rowOff>
    </xdr:to>
    <xdr:pic>
      <xdr:nvPicPr>
        <xdr:cNvPr id="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47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554</xdr:row>
      <xdr:rowOff>28575</xdr:rowOff>
    </xdr:from>
    <xdr:to>
      <xdr:col>2</xdr:col>
      <xdr:colOff>371475</xdr:colOff>
      <xdr:row>557</xdr:row>
      <xdr:rowOff>47625</xdr:rowOff>
    </xdr:to>
    <xdr:pic>
      <xdr:nvPicPr>
        <xdr:cNvPr id="3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5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554</xdr:row>
      <xdr:rowOff>28575</xdr:rowOff>
    </xdr:from>
    <xdr:to>
      <xdr:col>2</xdr:col>
      <xdr:colOff>371475</xdr:colOff>
      <xdr:row>557</xdr:row>
      <xdr:rowOff>47625</xdr:rowOff>
    </xdr:to>
    <xdr:pic>
      <xdr:nvPicPr>
        <xdr:cNvPr id="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5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577</xdr:row>
      <xdr:rowOff>28575</xdr:rowOff>
    </xdr:from>
    <xdr:to>
      <xdr:col>2</xdr:col>
      <xdr:colOff>371475</xdr:colOff>
      <xdr:row>580</xdr:row>
      <xdr:rowOff>47625</xdr:rowOff>
    </xdr:to>
    <xdr:pic>
      <xdr:nvPicPr>
        <xdr:cNvPr id="3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23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577</xdr:row>
      <xdr:rowOff>28575</xdr:rowOff>
    </xdr:from>
    <xdr:to>
      <xdr:col>2</xdr:col>
      <xdr:colOff>371475</xdr:colOff>
      <xdr:row>580</xdr:row>
      <xdr:rowOff>47625</xdr:rowOff>
    </xdr:to>
    <xdr:pic>
      <xdr:nvPicPr>
        <xdr:cNvPr id="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23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600</xdr:row>
      <xdr:rowOff>28575</xdr:rowOff>
    </xdr:from>
    <xdr:to>
      <xdr:col>2</xdr:col>
      <xdr:colOff>371475</xdr:colOff>
      <xdr:row>603</xdr:row>
      <xdr:rowOff>47625</xdr:rowOff>
    </xdr:to>
    <xdr:pic>
      <xdr:nvPicPr>
        <xdr:cNvPr id="3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600</xdr:row>
      <xdr:rowOff>28575</xdr:rowOff>
    </xdr:from>
    <xdr:to>
      <xdr:col>2</xdr:col>
      <xdr:colOff>371475</xdr:colOff>
      <xdr:row>603</xdr:row>
      <xdr:rowOff>47625</xdr:rowOff>
    </xdr:to>
    <xdr:pic>
      <xdr:nvPicPr>
        <xdr:cNvPr id="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623</xdr:row>
      <xdr:rowOff>28575</xdr:rowOff>
    </xdr:from>
    <xdr:to>
      <xdr:col>2</xdr:col>
      <xdr:colOff>371475</xdr:colOff>
      <xdr:row>626</xdr:row>
      <xdr:rowOff>47625</xdr:rowOff>
    </xdr:to>
    <xdr:pic>
      <xdr:nvPicPr>
        <xdr:cNvPr id="4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623</xdr:row>
      <xdr:rowOff>28575</xdr:rowOff>
    </xdr:from>
    <xdr:to>
      <xdr:col>2</xdr:col>
      <xdr:colOff>371475</xdr:colOff>
      <xdr:row>626</xdr:row>
      <xdr:rowOff>47625</xdr:rowOff>
    </xdr:to>
    <xdr:pic>
      <xdr:nvPicPr>
        <xdr:cNvPr id="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646</xdr:row>
      <xdr:rowOff>28575</xdr:rowOff>
    </xdr:from>
    <xdr:to>
      <xdr:col>2</xdr:col>
      <xdr:colOff>371475</xdr:colOff>
      <xdr:row>649</xdr:row>
      <xdr:rowOff>47625</xdr:rowOff>
    </xdr:to>
    <xdr:pic>
      <xdr:nvPicPr>
        <xdr:cNvPr id="4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646</xdr:row>
      <xdr:rowOff>28575</xdr:rowOff>
    </xdr:from>
    <xdr:to>
      <xdr:col>2</xdr:col>
      <xdr:colOff>371475</xdr:colOff>
      <xdr:row>649</xdr:row>
      <xdr:rowOff>47625</xdr:rowOff>
    </xdr:to>
    <xdr:pic>
      <xdr:nvPicPr>
        <xdr:cNvPr id="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4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4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56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5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59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6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7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393</xdr:row>
      <xdr:rowOff>28575</xdr:rowOff>
    </xdr:from>
    <xdr:to>
      <xdr:col>2</xdr:col>
      <xdr:colOff>371475</xdr:colOff>
      <xdr:row>396</xdr:row>
      <xdr:rowOff>47625</xdr:rowOff>
    </xdr:to>
    <xdr:pic>
      <xdr:nvPicPr>
        <xdr:cNvPr id="6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19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416</xdr:row>
      <xdr:rowOff>28575</xdr:rowOff>
    </xdr:from>
    <xdr:to>
      <xdr:col>2</xdr:col>
      <xdr:colOff>371475</xdr:colOff>
      <xdr:row>419</xdr:row>
      <xdr:rowOff>47625</xdr:rowOff>
    </xdr:to>
    <xdr:pic>
      <xdr:nvPicPr>
        <xdr:cNvPr id="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7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439</xdr:row>
      <xdr:rowOff>28575</xdr:rowOff>
    </xdr:from>
    <xdr:to>
      <xdr:col>2</xdr:col>
      <xdr:colOff>371475</xdr:colOff>
      <xdr:row>442</xdr:row>
      <xdr:rowOff>47625</xdr:rowOff>
    </xdr:to>
    <xdr:pic>
      <xdr:nvPicPr>
        <xdr:cNvPr id="6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462</xdr:row>
      <xdr:rowOff>28575</xdr:rowOff>
    </xdr:from>
    <xdr:to>
      <xdr:col>2</xdr:col>
      <xdr:colOff>371475</xdr:colOff>
      <xdr:row>465</xdr:row>
      <xdr:rowOff>47625</xdr:rowOff>
    </xdr:to>
    <xdr:pic>
      <xdr:nvPicPr>
        <xdr:cNvPr id="6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3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485</xdr:row>
      <xdr:rowOff>28575</xdr:rowOff>
    </xdr:from>
    <xdr:to>
      <xdr:col>2</xdr:col>
      <xdr:colOff>371475</xdr:colOff>
      <xdr:row>488</xdr:row>
      <xdr:rowOff>47625</xdr:rowOff>
    </xdr:to>
    <xdr:pic>
      <xdr:nvPicPr>
        <xdr:cNvPr id="6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439</xdr:row>
      <xdr:rowOff>28575</xdr:rowOff>
    </xdr:from>
    <xdr:to>
      <xdr:col>2</xdr:col>
      <xdr:colOff>371475</xdr:colOff>
      <xdr:row>442</xdr:row>
      <xdr:rowOff>47625</xdr:rowOff>
    </xdr:to>
    <xdr:pic>
      <xdr:nvPicPr>
        <xdr:cNvPr id="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95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462</xdr:row>
      <xdr:rowOff>28575</xdr:rowOff>
    </xdr:from>
    <xdr:to>
      <xdr:col>2</xdr:col>
      <xdr:colOff>371475</xdr:colOff>
      <xdr:row>465</xdr:row>
      <xdr:rowOff>47625</xdr:rowOff>
    </xdr:to>
    <xdr:pic>
      <xdr:nvPicPr>
        <xdr:cNvPr id="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33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485</xdr:row>
      <xdr:rowOff>28575</xdr:rowOff>
    </xdr:from>
    <xdr:to>
      <xdr:col>2</xdr:col>
      <xdr:colOff>371475</xdr:colOff>
      <xdr:row>488</xdr:row>
      <xdr:rowOff>47625</xdr:rowOff>
    </xdr:to>
    <xdr:pic>
      <xdr:nvPicPr>
        <xdr:cNvPr id="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571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508</xdr:row>
      <xdr:rowOff>28575</xdr:rowOff>
    </xdr:from>
    <xdr:to>
      <xdr:col>2</xdr:col>
      <xdr:colOff>371475</xdr:colOff>
      <xdr:row>511</xdr:row>
      <xdr:rowOff>47625</xdr:rowOff>
    </xdr:to>
    <xdr:pic>
      <xdr:nvPicPr>
        <xdr:cNvPr id="7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09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508</xdr:row>
      <xdr:rowOff>28575</xdr:rowOff>
    </xdr:from>
    <xdr:to>
      <xdr:col>2</xdr:col>
      <xdr:colOff>371475</xdr:colOff>
      <xdr:row>511</xdr:row>
      <xdr:rowOff>47625</xdr:rowOff>
    </xdr:to>
    <xdr:pic>
      <xdr:nvPicPr>
        <xdr:cNvPr id="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09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531</xdr:row>
      <xdr:rowOff>28575</xdr:rowOff>
    </xdr:from>
    <xdr:to>
      <xdr:col>2</xdr:col>
      <xdr:colOff>371475</xdr:colOff>
      <xdr:row>534</xdr:row>
      <xdr:rowOff>47625</xdr:rowOff>
    </xdr:to>
    <xdr:pic>
      <xdr:nvPicPr>
        <xdr:cNvPr id="7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47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531</xdr:row>
      <xdr:rowOff>28575</xdr:rowOff>
    </xdr:from>
    <xdr:to>
      <xdr:col>2</xdr:col>
      <xdr:colOff>371475</xdr:colOff>
      <xdr:row>534</xdr:row>
      <xdr:rowOff>47625</xdr:rowOff>
    </xdr:to>
    <xdr:pic>
      <xdr:nvPicPr>
        <xdr:cNvPr id="7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47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554</xdr:row>
      <xdr:rowOff>28575</xdr:rowOff>
    </xdr:from>
    <xdr:to>
      <xdr:col>2</xdr:col>
      <xdr:colOff>371475</xdr:colOff>
      <xdr:row>557</xdr:row>
      <xdr:rowOff>47625</xdr:rowOff>
    </xdr:to>
    <xdr:pic>
      <xdr:nvPicPr>
        <xdr:cNvPr id="7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5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554</xdr:row>
      <xdr:rowOff>28575</xdr:rowOff>
    </xdr:from>
    <xdr:to>
      <xdr:col>2</xdr:col>
      <xdr:colOff>371475</xdr:colOff>
      <xdr:row>557</xdr:row>
      <xdr:rowOff>47625</xdr:rowOff>
    </xdr:to>
    <xdr:pic>
      <xdr:nvPicPr>
        <xdr:cNvPr id="7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685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577</xdr:row>
      <xdr:rowOff>28575</xdr:rowOff>
    </xdr:from>
    <xdr:to>
      <xdr:col>2</xdr:col>
      <xdr:colOff>371475</xdr:colOff>
      <xdr:row>580</xdr:row>
      <xdr:rowOff>47625</xdr:rowOff>
    </xdr:to>
    <xdr:pic>
      <xdr:nvPicPr>
        <xdr:cNvPr id="7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23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577</xdr:row>
      <xdr:rowOff>28575</xdr:rowOff>
    </xdr:from>
    <xdr:to>
      <xdr:col>2</xdr:col>
      <xdr:colOff>371475</xdr:colOff>
      <xdr:row>580</xdr:row>
      <xdr:rowOff>47625</xdr:rowOff>
    </xdr:to>
    <xdr:pic>
      <xdr:nvPicPr>
        <xdr:cNvPr id="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23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600</xdr:row>
      <xdr:rowOff>28575</xdr:rowOff>
    </xdr:from>
    <xdr:to>
      <xdr:col>2</xdr:col>
      <xdr:colOff>371475</xdr:colOff>
      <xdr:row>603</xdr:row>
      <xdr:rowOff>47625</xdr:rowOff>
    </xdr:to>
    <xdr:pic>
      <xdr:nvPicPr>
        <xdr:cNvPr id="80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600</xdr:row>
      <xdr:rowOff>28575</xdr:rowOff>
    </xdr:from>
    <xdr:to>
      <xdr:col>2</xdr:col>
      <xdr:colOff>371475</xdr:colOff>
      <xdr:row>603</xdr:row>
      <xdr:rowOff>47625</xdr:rowOff>
    </xdr:to>
    <xdr:pic>
      <xdr:nvPicPr>
        <xdr:cNvPr id="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623</xdr:row>
      <xdr:rowOff>28575</xdr:rowOff>
    </xdr:from>
    <xdr:to>
      <xdr:col>2</xdr:col>
      <xdr:colOff>371475</xdr:colOff>
      <xdr:row>626</xdr:row>
      <xdr:rowOff>47625</xdr:rowOff>
    </xdr:to>
    <xdr:pic>
      <xdr:nvPicPr>
        <xdr:cNvPr id="82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623</xdr:row>
      <xdr:rowOff>28575</xdr:rowOff>
    </xdr:from>
    <xdr:to>
      <xdr:col>2</xdr:col>
      <xdr:colOff>371475</xdr:colOff>
      <xdr:row>626</xdr:row>
      <xdr:rowOff>47625</xdr:rowOff>
    </xdr:to>
    <xdr:pic>
      <xdr:nvPicPr>
        <xdr:cNvPr id="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00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646</xdr:row>
      <xdr:rowOff>28575</xdr:rowOff>
    </xdr:from>
    <xdr:to>
      <xdr:col>2</xdr:col>
      <xdr:colOff>371475</xdr:colOff>
      <xdr:row>649</xdr:row>
      <xdr:rowOff>47625</xdr:rowOff>
    </xdr:to>
    <xdr:pic>
      <xdr:nvPicPr>
        <xdr:cNvPr id="8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646</xdr:row>
      <xdr:rowOff>28575</xdr:rowOff>
    </xdr:from>
    <xdr:to>
      <xdr:col>2</xdr:col>
      <xdr:colOff>371475</xdr:colOff>
      <xdr:row>649</xdr:row>
      <xdr:rowOff>47625</xdr:rowOff>
    </xdr:to>
    <xdr:pic>
      <xdr:nvPicPr>
        <xdr:cNvPr id="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838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8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8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8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9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91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9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9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96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9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9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301</xdr:row>
      <xdr:rowOff>28575</xdr:rowOff>
    </xdr:from>
    <xdr:to>
      <xdr:col>2</xdr:col>
      <xdr:colOff>371475</xdr:colOff>
      <xdr:row>304</xdr:row>
      <xdr:rowOff>47625</xdr:rowOff>
    </xdr:to>
    <xdr:pic>
      <xdr:nvPicPr>
        <xdr:cNvPr id="10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66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324</xdr:row>
      <xdr:rowOff>28575</xdr:rowOff>
    </xdr:from>
    <xdr:to>
      <xdr:col>2</xdr:col>
      <xdr:colOff>371475</xdr:colOff>
      <xdr:row>327</xdr:row>
      <xdr:rowOff>47625</xdr:rowOff>
    </xdr:to>
    <xdr:pic>
      <xdr:nvPicPr>
        <xdr:cNvPr id="10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048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347</xdr:row>
      <xdr:rowOff>28575</xdr:rowOff>
    </xdr:from>
    <xdr:to>
      <xdr:col>2</xdr:col>
      <xdr:colOff>371475</xdr:colOff>
      <xdr:row>350</xdr:row>
      <xdr:rowOff>47625</xdr:rowOff>
    </xdr:to>
    <xdr:pic>
      <xdr:nvPicPr>
        <xdr:cNvPr id="1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429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1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48</xdr:row>
      <xdr:rowOff>28575</xdr:rowOff>
    </xdr:from>
    <xdr:to>
      <xdr:col>2</xdr:col>
      <xdr:colOff>371475</xdr:colOff>
      <xdr:row>51</xdr:row>
      <xdr:rowOff>47625</xdr:rowOff>
    </xdr:to>
    <xdr:pic>
      <xdr:nvPicPr>
        <xdr:cNvPr id="10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1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</xdr:row>
      <xdr:rowOff>28575</xdr:rowOff>
    </xdr:from>
    <xdr:to>
      <xdr:col>2</xdr:col>
      <xdr:colOff>371475</xdr:colOff>
      <xdr:row>28</xdr:row>
      <xdr:rowOff>47625</xdr:rowOff>
    </xdr:to>
    <xdr:pic>
      <xdr:nvPicPr>
        <xdr:cNvPr id="1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1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</xdr:row>
      <xdr:rowOff>28575</xdr:rowOff>
    </xdr:from>
    <xdr:to>
      <xdr:col>2</xdr:col>
      <xdr:colOff>371475</xdr:colOff>
      <xdr:row>5</xdr:row>
      <xdr:rowOff>47625</xdr:rowOff>
    </xdr:to>
    <xdr:pic>
      <xdr:nvPicPr>
        <xdr:cNvPr id="1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13" name="Picture 1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14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1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16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1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1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1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2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2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2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2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25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2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27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28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2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278</xdr:row>
      <xdr:rowOff>28575</xdr:rowOff>
    </xdr:from>
    <xdr:to>
      <xdr:col>2</xdr:col>
      <xdr:colOff>371475</xdr:colOff>
      <xdr:row>281</xdr:row>
      <xdr:rowOff>47625</xdr:rowOff>
    </xdr:to>
    <xdr:pic>
      <xdr:nvPicPr>
        <xdr:cNvPr id="1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28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255</xdr:row>
      <xdr:rowOff>28575</xdr:rowOff>
    </xdr:from>
    <xdr:to>
      <xdr:col>2</xdr:col>
      <xdr:colOff>371475</xdr:colOff>
      <xdr:row>258</xdr:row>
      <xdr:rowOff>47625</xdr:rowOff>
    </xdr:to>
    <xdr:pic>
      <xdr:nvPicPr>
        <xdr:cNvPr id="13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90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3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140</xdr:row>
      <xdr:rowOff>28575</xdr:rowOff>
    </xdr:from>
    <xdr:to>
      <xdr:col>2</xdr:col>
      <xdr:colOff>371475</xdr:colOff>
      <xdr:row>143</xdr:row>
      <xdr:rowOff>47625</xdr:rowOff>
    </xdr:to>
    <xdr:pic>
      <xdr:nvPicPr>
        <xdr:cNvPr id="14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2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117</xdr:row>
      <xdr:rowOff>28575</xdr:rowOff>
    </xdr:from>
    <xdr:to>
      <xdr:col>2</xdr:col>
      <xdr:colOff>371475</xdr:colOff>
      <xdr:row>120</xdr:row>
      <xdr:rowOff>47625</xdr:rowOff>
    </xdr:to>
    <xdr:pic>
      <xdr:nvPicPr>
        <xdr:cNvPr id="1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43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94</xdr:row>
      <xdr:rowOff>28575</xdr:rowOff>
    </xdr:from>
    <xdr:to>
      <xdr:col>2</xdr:col>
      <xdr:colOff>371475</xdr:colOff>
      <xdr:row>97</xdr:row>
      <xdr:rowOff>47625</xdr:rowOff>
    </xdr:to>
    <xdr:pic>
      <xdr:nvPicPr>
        <xdr:cNvPr id="14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762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71</xdr:row>
      <xdr:rowOff>28575</xdr:rowOff>
    </xdr:from>
    <xdr:to>
      <xdr:col>2</xdr:col>
      <xdr:colOff>371475</xdr:colOff>
      <xdr:row>74</xdr:row>
      <xdr:rowOff>47625</xdr:rowOff>
    </xdr:to>
    <xdr:pic>
      <xdr:nvPicPr>
        <xdr:cNvPr id="14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381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4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4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1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5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7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5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59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6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209</xdr:row>
      <xdr:rowOff>28575</xdr:rowOff>
    </xdr:from>
    <xdr:to>
      <xdr:col>2</xdr:col>
      <xdr:colOff>371475</xdr:colOff>
      <xdr:row>212</xdr:row>
      <xdr:rowOff>47625</xdr:rowOff>
    </xdr:to>
    <xdr:pic>
      <xdr:nvPicPr>
        <xdr:cNvPr id="1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336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232</xdr:row>
      <xdr:rowOff>28575</xdr:rowOff>
    </xdr:from>
    <xdr:to>
      <xdr:col>2</xdr:col>
      <xdr:colOff>371475</xdr:colOff>
      <xdr:row>235</xdr:row>
      <xdr:rowOff>47625</xdr:rowOff>
    </xdr:to>
    <xdr:pic>
      <xdr:nvPicPr>
        <xdr:cNvPr id="1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717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3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7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68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186</xdr:row>
      <xdr:rowOff>28575</xdr:rowOff>
    </xdr:from>
    <xdr:to>
      <xdr:col>2</xdr:col>
      <xdr:colOff>371475</xdr:colOff>
      <xdr:row>189</xdr:row>
      <xdr:rowOff>47625</xdr:rowOff>
    </xdr:to>
    <xdr:pic>
      <xdr:nvPicPr>
        <xdr:cNvPr id="17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955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76200</xdr:colOff>
      <xdr:row>163</xdr:row>
      <xdr:rowOff>28575</xdr:rowOff>
    </xdr:from>
    <xdr:to>
      <xdr:col>2</xdr:col>
      <xdr:colOff>371475</xdr:colOff>
      <xdr:row>166</xdr:row>
      <xdr:rowOff>47625</xdr:rowOff>
    </xdr:to>
    <xdr:pic>
      <xdr:nvPicPr>
        <xdr:cNvPr id="17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0574000"/>
          <a:ext cx="6000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1"/>
  <sheetViews>
    <sheetView tabSelected="1" zoomScale="140" zoomScaleNormal="140" workbookViewId="0"/>
  </sheetViews>
  <sheetFormatPr defaultRowHeight="15" outlineLevelRow="1" x14ac:dyDescent="0.25"/>
  <cols>
    <col min="1" max="1" width="2.7109375" customWidth="1"/>
    <col min="3" max="3" width="31.28515625" bestFit="1" customWidth="1"/>
    <col min="4" max="4" width="53.28515625" bestFit="1" customWidth="1"/>
    <col min="5" max="5" width="21" bestFit="1" customWidth="1"/>
    <col min="6" max="6" width="17.7109375" bestFit="1" customWidth="1"/>
    <col min="7" max="7" width="15" bestFit="1" customWidth="1"/>
  </cols>
  <sheetData>
    <row r="2" spans="2:2" x14ac:dyDescent="0.25">
      <c r="B2" s="88" t="s">
        <v>95</v>
      </c>
    </row>
    <row r="3" spans="2:2" hidden="1" outlineLevel="1" x14ac:dyDescent="0.25">
      <c r="B3">
        <v>1</v>
      </c>
    </row>
    <row r="4" spans="2:2" hidden="1" outlineLevel="1" x14ac:dyDescent="0.25">
      <c r="B4">
        <v>2</v>
      </c>
    </row>
    <row r="5" spans="2:2" hidden="1" outlineLevel="1" x14ac:dyDescent="0.25">
      <c r="B5">
        <v>3</v>
      </c>
    </row>
    <row r="6" spans="2:2" hidden="1" outlineLevel="1" x14ac:dyDescent="0.25">
      <c r="B6">
        <v>3</v>
      </c>
    </row>
    <row r="7" spans="2:2" hidden="1" outlineLevel="1" x14ac:dyDescent="0.25"/>
    <row r="8" spans="2:2" collapsed="1" x14ac:dyDescent="0.25">
      <c r="B8" s="88" t="s">
        <v>101</v>
      </c>
    </row>
    <row r="9" spans="2:2" hidden="1" outlineLevel="1" x14ac:dyDescent="0.25">
      <c r="B9">
        <v>1</v>
      </c>
    </row>
    <row r="10" spans="2:2" hidden="1" outlineLevel="1" x14ac:dyDescent="0.25">
      <c r="B10">
        <v>2</v>
      </c>
    </row>
    <row r="11" spans="2:2" hidden="1" outlineLevel="1" x14ac:dyDescent="0.25">
      <c r="B11">
        <v>3</v>
      </c>
    </row>
    <row r="12" spans="2:2" hidden="1" outlineLevel="1" x14ac:dyDescent="0.25">
      <c r="B12">
        <v>3</v>
      </c>
    </row>
    <row r="13" spans="2:2" hidden="1" outlineLevel="1" x14ac:dyDescent="0.25"/>
    <row r="14" spans="2:2" collapsed="1" x14ac:dyDescent="0.25">
      <c r="B14" s="88" t="s">
        <v>102</v>
      </c>
    </row>
    <row r="15" spans="2:2" hidden="1" outlineLevel="1" x14ac:dyDescent="0.25">
      <c r="B15">
        <v>1</v>
      </c>
    </row>
    <row r="16" spans="2:2" hidden="1" outlineLevel="1" x14ac:dyDescent="0.25">
      <c r="B16">
        <v>2</v>
      </c>
    </row>
    <row r="17" spans="2:2" hidden="1" outlineLevel="1" x14ac:dyDescent="0.25">
      <c r="B17">
        <v>3</v>
      </c>
    </row>
    <row r="18" spans="2:2" hidden="1" outlineLevel="1" x14ac:dyDescent="0.25">
      <c r="B18">
        <v>3</v>
      </c>
    </row>
    <row r="19" spans="2:2" hidden="1" outlineLevel="1" x14ac:dyDescent="0.25"/>
    <row r="20" spans="2:2" collapsed="1" x14ac:dyDescent="0.25">
      <c r="B20" s="88" t="s">
        <v>103</v>
      </c>
    </row>
    <row r="21" spans="2:2" hidden="1" outlineLevel="1" x14ac:dyDescent="0.25">
      <c r="B21">
        <v>1</v>
      </c>
    </row>
    <row r="22" spans="2:2" hidden="1" outlineLevel="1" x14ac:dyDescent="0.25">
      <c r="B22">
        <v>2</v>
      </c>
    </row>
    <row r="23" spans="2:2" hidden="1" outlineLevel="1" x14ac:dyDescent="0.25">
      <c r="B23">
        <v>3</v>
      </c>
    </row>
    <row r="24" spans="2:2" hidden="1" outlineLevel="1" x14ac:dyDescent="0.25">
      <c r="B24">
        <v>3</v>
      </c>
    </row>
    <row r="25" spans="2:2" hidden="1" outlineLevel="1" x14ac:dyDescent="0.25"/>
    <row r="26" spans="2:2" collapsed="1" x14ac:dyDescent="0.25">
      <c r="B26" s="88" t="s">
        <v>104</v>
      </c>
    </row>
    <row r="27" spans="2:2" hidden="1" outlineLevel="1" x14ac:dyDescent="0.25">
      <c r="B27">
        <v>1</v>
      </c>
    </row>
    <row r="28" spans="2:2" hidden="1" outlineLevel="1" x14ac:dyDescent="0.25">
      <c r="B28">
        <v>2</v>
      </c>
    </row>
    <row r="29" spans="2:2" hidden="1" outlineLevel="1" x14ac:dyDescent="0.25">
      <c r="B29">
        <v>3</v>
      </c>
    </row>
    <row r="30" spans="2:2" hidden="1" outlineLevel="1" x14ac:dyDescent="0.25">
      <c r="B30">
        <v>3</v>
      </c>
    </row>
    <row r="31" spans="2:2" hidden="1" outlineLevel="1" x14ac:dyDescent="0.25"/>
    <row r="32" spans="2:2" collapsed="1" x14ac:dyDescent="0.25">
      <c r="B32" s="88" t="s">
        <v>105</v>
      </c>
    </row>
    <row r="33" spans="2:2" hidden="1" outlineLevel="1" x14ac:dyDescent="0.25">
      <c r="B33">
        <v>1</v>
      </c>
    </row>
    <row r="34" spans="2:2" hidden="1" outlineLevel="1" x14ac:dyDescent="0.25">
      <c r="B34">
        <v>2</v>
      </c>
    </row>
    <row r="35" spans="2:2" hidden="1" outlineLevel="1" x14ac:dyDescent="0.25">
      <c r="B35">
        <v>3</v>
      </c>
    </row>
    <row r="36" spans="2:2" hidden="1" outlineLevel="1" x14ac:dyDescent="0.25">
      <c r="B36">
        <v>3</v>
      </c>
    </row>
    <row r="37" spans="2:2" hidden="1" outlineLevel="1" x14ac:dyDescent="0.25"/>
    <row r="38" spans="2:2" collapsed="1" x14ac:dyDescent="0.25">
      <c r="B38" s="88" t="s">
        <v>109</v>
      </c>
    </row>
    <row r="39" spans="2:2" hidden="1" outlineLevel="1" x14ac:dyDescent="0.25">
      <c r="B39">
        <v>1</v>
      </c>
    </row>
    <row r="40" spans="2:2" hidden="1" outlineLevel="1" x14ac:dyDescent="0.25">
      <c r="B40">
        <v>2</v>
      </c>
    </row>
    <row r="41" spans="2:2" hidden="1" outlineLevel="1" x14ac:dyDescent="0.25">
      <c r="B41">
        <v>3</v>
      </c>
    </row>
    <row r="42" spans="2:2" hidden="1" outlineLevel="1" x14ac:dyDescent="0.25">
      <c r="B42">
        <v>4</v>
      </c>
    </row>
    <row r="43" spans="2:2" hidden="1" outlineLevel="1" x14ac:dyDescent="0.25"/>
    <row r="44" spans="2:2" collapsed="1" x14ac:dyDescent="0.25">
      <c r="B44" s="88" t="s">
        <v>106</v>
      </c>
    </row>
    <row r="45" spans="2:2" hidden="1" outlineLevel="1" x14ac:dyDescent="0.25">
      <c r="B45">
        <v>1</v>
      </c>
    </row>
    <row r="46" spans="2:2" hidden="1" outlineLevel="1" x14ac:dyDescent="0.25">
      <c r="B46">
        <v>2</v>
      </c>
    </row>
    <row r="47" spans="2:2" hidden="1" outlineLevel="1" x14ac:dyDescent="0.25">
      <c r="B47">
        <v>3</v>
      </c>
    </row>
    <row r="48" spans="2:2" hidden="1" outlineLevel="1" x14ac:dyDescent="0.25">
      <c r="B48">
        <v>4</v>
      </c>
    </row>
    <row r="49" spans="2:4" hidden="1" outlineLevel="1" x14ac:dyDescent="0.25"/>
    <row r="50" spans="2:4" collapsed="1" x14ac:dyDescent="0.25">
      <c r="B50" s="88" t="s">
        <v>99</v>
      </c>
    </row>
    <row r="51" spans="2:4" outlineLevel="1" x14ac:dyDescent="0.25">
      <c r="B51">
        <v>1</v>
      </c>
      <c r="C51" t="s">
        <v>306</v>
      </c>
      <c r="D51" t="s">
        <v>419</v>
      </c>
    </row>
    <row r="52" spans="2:4" outlineLevel="1" x14ac:dyDescent="0.25">
      <c r="B52">
        <v>2</v>
      </c>
      <c r="C52" t="s">
        <v>32</v>
      </c>
      <c r="D52" t="s">
        <v>428</v>
      </c>
    </row>
    <row r="53" spans="2:4" outlineLevel="1" x14ac:dyDescent="0.25">
      <c r="B53">
        <v>3</v>
      </c>
      <c r="C53" t="s">
        <v>25</v>
      </c>
      <c r="D53" t="s">
        <v>425</v>
      </c>
    </row>
    <row r="54" spans="2:4" outlineLevel="1" x14ac:dyDescent="0.25">
      <c r="B54">
        <v>3</v>
      </c>
      <c r="C54" t="s">
        <v>141</v>
      </c>
      <c r="D54" t="s">
        <v>426</v>
      </c>
    </row>
    <row r="55" spans="2:4" outlineLevel="1" x14ac:dyDescent="0.25"/>
    <row r="56" spans="2:4" x14ac:dyDescent="0.25">
      <c r="B56" s="88" t="s">
        <v>107</v>
      </c>
    </row>
    <row r="57" spans="2:4" outlineLevel="1" x14ac:dyDescent="0.25">
      <c r="B57">
        <v>1</v>
      </c>
      <c r="C57" t="s">
        <v>306</v>
      </c>
      <c r="D57" t="s">
        <v>419</v>
      </c>
    </row>
    <row r="58" spans="2:4" outlineLevel="1" x14ac:dyDescent="0.25">
      <c r="B58">
        <v>2</v>
      </c>
      <c r="C58" t="s">
        <v>32</v>
      </c>
      <c r="D58" t="s">
        <v>420</v>
      </c>
    </row>
    <row r="59" spans="2:4" outlineLevel="1" x14ac:dyDescent="0.25">
      <c r="B59">
        <v>3</v>
      </c>
      <c r="C59" t="s">
        <v>25</v>
      </c>
      <c r="D59" t="s">
        <v>417</v>
      </c>
    </row>
    <row r="60" spans="2:4" outlineLevel="1" x14ac:dyDescent="0.25">
      <c r="B60">
        <v>3</v>
      </c>
      <c r="C60" t="s">
        <v>30</v>
      </c>
      <c r="D60" t="s">
        <v>418</v>
      </c>
    </row>
    <row r="61" spans="2:4" outlineLevel="1" x14ac:dyDescent="0.25"/>
    <row r="62" spans="2:4" x14ac:dyDescent="0.25">
      <c r="B62" s="88" t="s">
        <v>100</v>
      </c>
    </row>
    <row r="63" spans="2:4" outlineLevel="1" x14ac:dyDescent="0.25">
      <c r="B63">
        <v>1</v>
      </c>
      <c r="C63" t="s">
        <v>32</v>
      </c>
      <c r="D63" t="s">
        <v>391</v>
      </c>
    </row>
    <row r="64" spans="2:4" outlineLevel="1" x14ac:dyDescent="0.25">
      <c r="B64">
        <v>2</v>
      </c>
      <c r="C64" t="s">
        <v>181</v>
      </c>
      <c r="D64" t="s">
        <v>392</v>
      </c>
    </row>
    <row r="65" spans="2:4" outlineLevel="1" x14ac:dyDescent="0.25">
      <c r="B65">
        <v>3</v>
      </c>
      <c r="C65" t="s">
        <v>30</v>
      </c>
      <c r="D65" t="s">
        <v>393</v>
      </c>
    </row>
    <row r="66" spans="2:4" outlineLevel="1" x14ac:dyDescent="0.25"/>
    <row r="67" spans="2:4" x14ac:dyDescent="0.25">
      <c r="B67" s="88" t="s">
        <v>108</v>
      </c>
    </row>
    <row r="68" spans="2:4" outlineLevel="1" x14ac:dyDescent="0.25">
      <c r="B68">
        <v>1</v>
      </c>
      <c r="C68" t="s">
        <v>32</v>
      </c>
      <c r="D68" t="s">
        <v>391</v>
      </c>
    </row>
    <row r="69" spans="2:4" outlineLevel="1" x14ac:dyDescent="0.25">
      <c r="B69">
        <v>2</v>
      </c>
      <c r="C69" t="s">
        <v>270</v>
      </c>
      <c r="D69" t="s">
        <v>415</v>
      </c>
    </row>
    <row r="70" spans="2:4" outlineLevel="1" x14ac:dyDescent="0.25">
      <c r="B70">
        <v>3</v>
      </c>
      <c r="C70" t="s">
        <v>181</v>
      </c>
      <c r="D70" t="s">
        <v>416</v>
      </c>
    </row>
    <row r="71" spans="2:4" outlineLevel="1" x14ac:dyDescent="0.25"/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activeCell="A2" sqref="A2"/>
    </sheetView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94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368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97</v>
      </c>
      <c r="C4" s="11"/>
      <c r="D4" s="11" t="s">
        <v>369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/>
      <c r="F6" s="76"/>
      <c r="G6" s="76"/>
      <c r="H6" s="76"/>
      <c r="I6" s="76"/>
    </row>
    <row r="7" spans="1:9" x14ac:dyDescent="0.25">
      <c r="A7" s="35">
        <v>1</v>
      </c>
      <c r="B7" s="35"/>
      <c r="C7" s="35"/>
      <c r="D7" s="35"/>
      <c r="E7" s="36"/>
      <c r="F7" s="29"/>
      <c r="G7" s="29"/>
      <c r="H7" s="29"/>
      <c r="I7" s="29"/>
    </row>
    <row r="8" spans="1:9" x14ac:dyDescent="0.25">
      <c r="A8" s="35">
        <v>2</v>
      </c>
      <c r="B8" s="35"/>
      <c r="C8" s="35"/>
      <c r="D8" s="35"/>
      <c r="E8" s="37"/>
      <c r="F8" s="80"/>
      <c r="G8" s="29"/>
      <c r="H8" s="29"/>
      <c r="I8" s="29"/>
    </row>
    <row r="9" spans="1:9" x14ac:dyDescent="0.25">
      <c r="A9" s="34">
        <v>3</v>
      </c>
      <c r="B9" s="34"/>
      <c r="C9" s="34"/>
      <c r="D9" s="34"/>
      <c r="E9" s="36"/>
      <c r="F9" s="81"/>
      <c r="G9" s="28"/>
      <c r="H9" s="29"/>
      <c r="I9" s="29"/>
    </row>
    <row r="10" spans="1:9" x14ac:dyDescent="0.25">
      <c r="A10" s="34">
        <v>4</v>
      </c>
      <c r="B10" s="34"/>
      <c r="C10" s="34"/>
      <c r="D10" s="34"/>
      <c r="E10" s="39"/>
      <c r="F10" s="82"/>
      <c r="G10" s="38"/>
      <c r="H10" s="29"/>
      <c r="I10" s="29"/>
    </row>
    <row r="11" spans="1:9" x14ac:dyDescent="0.25">
      <c r="A11" s="35">
        <v>5</v>
      </c>
      <c r="B11" s="35"/>
      <c r="C11" s="35"/>
      <c r="D11" s="35"/>
      <c r="E11" s="36"/>
      <c r="F11" s="82"/>
      <c r="G11" s="39"/>
      <c r="H11" s="29"/>
      <c r="I11" s="29"/>
    </row>
    <row r="12" spans="1:9" x14ac:dyDescent="0.25">
      <c r="A12" s="35">
        <v>6</v>
      </c>
      <c r="B12" s="35"/>
      <c r="C12" s="35"/>
      <c r="D12" s="35"/>
      <c r="E12" s="37"/>
      <c r="F12" s="83"/>
      <c r="G12" s="28"/>
      <c r="H12" s="29"/>
      <c r="I12" s="29"/>
    </row>
    <row r="13" spans="1:9" x14ac:dyDescent="0.25">
      <c r="A13" s="34">
        <v>7</v>
      </c>
      <c r="B13" s="34"/>
      <c r="C13" s="34"/>
      <c r="D13" s="34"/>
      <c r="E13" s="36"/>
      <c r="F13" s="84"/>
      <c r="I13" s="29"/>
    </row>
    <row r="14" spans="1:9" x14ac:dyDescent="0.25">
      <c r="A14" s="34">
        <v>8</v>
      </c>
      <c r="B14" s="34"/>
      <c r="C14" s="34"/>
      <c r="D14" s="34"/>
      <c r="E14" s="39"/>
      <c r="F14" s="85"/>
      <c r="I1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90" zoomScaleNormal="90"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1" ht="15.75" thickBot="1" x14ac:dyDescent="0.3"/>
    <row r="2" spans="1:11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1" ht="15" customHeight="1" x14ac:dyDescent="0.25">
      <c r="A3" s="1"/>
      <c r="B3" s="8" t="s">
        <v>103</v>
      </c>
      <c r="C3" s="7"/>
      <c r="D3" s="7"/>
      <c r="E3" s="9"/>
      <c r="F3" s="5"/>
      <c r="G3" s="6"/>
      <c r="H3" s="6"/>
      <c r="I3" s="7"/>
      <c r="J3" s="7"/>
    </row>
    <row r="4" spans="1:11" ht="15" customHeight="1" thickBot="1" x14ac:dyDescent="0.3">
      <c r="A4" s="1"/>
      <c r="B4" s="10" t="s">
        <v>97</v>
      </c>
      <c r="C4" s="11"/>
      <c r="D4" s="11" t="s">
        <v>128</v>
      </c>
      <c r="E4" s="12"/>
      <c r="F4" s="5"/>
      <c r="G4" s="6"/>
      <c r="H4" s="6"/>
      <c r="I4" s="7"/>
      <c r="J4" s="7"/>
    </row>
    <row r="5" spans="1:11" ht="15" customHeight="1" x14ac:dyDescent="0.25">
      <c r="I5" s="7"/>
      <c r="J5" s="7"/>
    </row>
    <row r="6" spans="1:11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1" ht="14.25" customHeight="1" x14ac:dyDescent="0.25">
      <c r="A7" s="15" t="s">
        <v>7</v>
      </c>
      <c r="B7" s="15" t="s">
        <v>264</v>
      </c>
      <c r="C7" s="15" t="s">
        <v>88</v>
      </c>
      <c r="D7" s="15" t="s">
        <v>25</v>
      </c>
      <c r="E7" s="15"/>
      <c r="F7" s="15"/>
      <c r="G7" s="15"/>
      <c r="H7" s="15"/>
      <c r="I7" s="16"/>
      <c r="J7" s="18"/>
    </row>
    <row r="8" spans="1:11" ht="14.25" customHeight="1" x14ac:dyDescent="0.25">
      <c r="A8" s="15" t="s">
        <v>8</v>
      </c>
      <c r="B8" s="15" t="s">
        <v>265</v>
      </c>
      <c r="C8" s="15" t="s">
        <v>86</v>
      </c>
      <c r="D8" s="15" t="s">
        <v>32</v>
      </c>
      <c r="E8" s="15"/>
      <c r="F8" s="15"/>
      <c r="G8" s="15"/>
      <c r="H8" s="15"/>
      <c r="I8" s="16"/>
      <c r="J8" s="19"/>
    </row>
    <row r="9" spans="1:11" ht="14.25" customHeight="1" x14ac:dyDescent="0.25">
      <c r="A9" s="15" t="s">
        <v>9</v>
      </c>
      <c r="B9" s="15" t="s">
        <v>280</v>
      </c>
      <c r="C9" s="15" t="s">
        <v>281</v>
      </c>
      <c r="D9" s="15" t="s">
        <v>270</v>
      </c>
      <c r="E9" s="15"/>
      <c r="F9" s="15"/>
      <c r="G9" s="15"/>
      <c r="H9" s="15"/>
      <c r="I9" s="16"/>
      <c r="J9" s="19"/>
    </row>
    <row r="10" spans="1:11" ht="14.25" customHeight="1" x14ac:dyDescent="0.25">
      <c r="A10" s="15" t="s">
        <v>10</v>
      </c>
      <c r="B10" s="15" t="s">
        <v>294</v>
      </c>
      <c r="C10" s="15" t="s">
        <v>295</v>
      </c>
      <c r="D10" s="15" t="s">
        <v>31</v>
      </c>
      <c r="E10" s="15"/>
      <c r="F10" s="15"/>
      <c r="G10" s="15"/>
      <c r="H10" s="15"/>
      <c r="I10" s="16"/>
      <c r="J10" s="19"/>
      <c r="K10" s="19"/>
    </row>
    <row r="11" spans="1:11" ht="14.25" customHeight="1" x14ac:dyDescent="0.25">
      <c r="A11" s="15" t="s">
        <v>271</v>
      </c>
      <c r="B11" s="15" t="s">
        <v>268</v>
      </c>
      <c r="C11" s="15" t="s">
        <v>269</v>
      </c>
      <c r="D11" s="15" t="s">
        <v>270</v>
      </c>
      <c r="E11" s="15"/>
      <c r="F11" s="15"/>
      <c r="G11" s="15"/>
      <c r="H11" s="15"/>
      <c r="I11" s="16"/>
      <c r="J11" s="19"/>
    </row>
    <row r="12" spans="1:11" outlineLevel="1" x14ac:dyDescent="0.25"/>
    <row r="13" spans="1:11" ht="14.25" customHeight="1" outlineLevel="1" x14ac:dyDescent="0.25">
      <c r="A13" s="19"/>
      <c r="B13" s="23"/>
      <c r="C13" s="15"/>
      <c r="D13" s="15" t="s">
        <v>11</v>
      </c>
      <c r="E13" s="15" t="s">
        <v>12</v>
      </c>
      <c r="F13" s="15" t="s">
        <v>13</v>
      </c>
      <c r="G13" s="15" t="s">
        <v>14</v>
      </c>
      <c r="H13" s="15" t="s">
        <v>15</v>
      </c>
      <c r="I13" s="15" t="s">
        <v>16</v>
      </c>
      <c r="J13" s="15" t="s">
        <v>17</v>
      </c>
    </row>
    <row r="14" spans="1:11" ht="14.25" customHeight="1" outlineLevel="1" x14ac:dyDescent="0.25">
      <c r="A14" s="19"/>
      <c r="B14" s="23"/>
      <c r="C14" s="15" t="s">
        <v>274</v>
      </c>
      <c r="D14" s="15"/>
      <c r="E14" s="15"/>
      <c r="F14" s="15"/>
      <c r="G14" s="15"/>
      <c r="H14" s="15"/>
      <c r="I14" s="15"/>
      <c r="J14" s="15" t="s">
        <v>10</v>
      </c>
    </row>
    <row r="15" spans="1:11" ht="14.25" customHeight="1" outlineLevel="1" x14ac:dyDescent="0.25">
      <c r="A15" s="19"/>
      <c r="B15" s="23"/>
      <c r="C15" s="15" t="s">
        <v>19</v>
      </c>
      <c r="D15" s="15"/>
      <c r="E15" s="15"/>
      <c r="F15" s="15"/>
      <c r="G15" s="15"/>
      <c r="H15" s="15"/>
      <c r="I15" s="15"/>
      <c r="J15" s="15" t="s">
        <v>9</v>
      </c>
    </row>
    <row r="16" spans="1:11" ht="14.25" customHeight="1" outlineLevel="1" x14ac:dyDescent="0.25">
      <c r="A16" s="19"/>
      <c r="B16" s="23"/>
      <c r="C16" s="15" t="s">
        <v>18</v>
      </c>
      <c r="D16" s="15"/>
      <c r="E16" s="15"/>
      <c r="F16" s="15"/>
      <c r="G16" s="15"/>
      <c r="H16" s="15"/>
      <c r="I16" s="15"/>
      <c r="J16" s="15" t="s">
        <v>8</v>
      </c>
    </row>
    <row r="17" spans="1:11" ht="14.25" customHeight="1" outlineLevel="1" x14ac:dyDescent="0.25">
      <c r="A17" s="19"/>
      <c r="B17" s="23"/>
      <c r="C17" s="15" t="s">
        <v>275</v>
      </c>
      <c r="D17" s="15"/>
      <c r="E17" s="15"/>
      <c r="F17" s="15"/>
      <c r="G17" s="15"/>
      <c r="H17" s="15"/>
      <c r="I17" s="15"/>
      <c r="J17" s="15" t="s">
        <v>7</v>
      </c>
    </row>
    <row r="18" spans="1:11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271</v>
      </c>
    </row>
    <row r="19" spans="1:11" ht="14.25" customHeight="1" outlineLevel="1" x14ac:dyDescent="0.25">
      <c r="A19" s="19"/>
      <c r="B19" s="23"/>
      <c r="C19" s="15" t="s">
        <v>20</v>
      </c>
      <c r="D19" s="15"/>
      <c r="E19" s="15"/>
      <c r="F19" s="15"/>
      <c r="G19" s="15"/>
      <c r="H19" s="15"/>
      <c r="I19" s="15"/>
      <c r="J19" s="15" t="s">
        <v>9</v>
      </c>
    </row>
    <row r="20" spans="1:11" ht="14.25" customHeight="1" outlineLevel="1" x14ac:dyDescent="0.25">
      <c r="A20" s="19"/>
      <c r="B20" s="23"/>
      <c r="C20" s="15" t="s">
        <v>21</v>
      </c>
      <c r="D20" s="15"/>
      <c r="E20" s="15"/>
      <c r="F20" s="15"/>
      <c r="G20" s="15"/>
      <c r="H20" s="15"/>
      <c r="I20" s="15"/>
      <c r="J20" s="15" t="s">
        <v>271</v>
      </c>
    </row>
    <row r="21" spans="1:11" ht="14.25" customHeight="1" outlineLevel="1" x14ac:dyDescent="0.25">
      <c r="A21" s="19"/>
      <c r="B21" s="23"/>
      <c r="C21" s="15" t="s">
        <v>276</v>
      </c>
      <c r="D21" s="15"/>
      <c r="E21" s="15"/>
      <c r="F21" s="15"/>
      <c r="G21" s="15"/>
      <c r="H21" s="15"/>
      <c r="I21" s="15"/>
      <c r="J21" s="15" t="s">
        <v>7</v>
      </c>
    </row>
    <row r="22" spans="1:11" ht="14.25" customHeight="1" outlineLevel="1" x14ac:dyDescent="0.25">
      <c r="A22" s="19"/>
      <c r="B22" s="23"/>
      <c r="C22" s="15" t="s">
        <v>22</v>
      </c>
      <c r="D22" s="15"/>
      <c r="E22" s="15"/>
      <c r="F22" s="15"/>
      <c r="G22" s="15"/>
      <c r="H22" s="15"/>
      <c r="I22" s="15"/>
      <c r="J22" s="15" t="s">
        <v>10</v>
      </c>
    </row>
    <row r="23" spans="1:11" ht="14.25" customHeight="1" outlineLevel="1" x14ac:dyDescent="0.25">
      <c r="A23" s="19"/>
      <c r="B23" s="23"/>
      <c r="C23" s="15" t="s">
        <v>90</v>
      </c>
      <c r="D23" s="15"/>
      <c r="E23" s="15"/>
      <c r="F23" s="15"/>
      <c r="G23" s="15"/>
      <c r="H23" s="15"/>
      <c r="I23" s="15"/>
      <c r="J23" s="15" t="s">
        <v>8</v>
      </c>
    </row>
    <row r="24" spans="1:11" ht="15" customHeight="1" x14ac:dyDescent="0.25">
      <c r="A24" s="19"/>
      <c r="B24" s="19"/>
      <c r="C24" s="20"/>
      <c r="D24" s="20"/>
      <c r="E24" s="24"/>
      <c r="F24" s="20"/>
      <c r="G24" s="20"/>
      <c r="H24" s="20"/>
      <c r="I24" s="20"/>
      <c r="J24" s="20"/>
    </row>
    <row r="25" spans="1:11" ht="14.25" customHeight="1" x14ac:dyDescent="0.25">
      <c r="A25" s="15"/>
      <c r="B25" s="15" t="s">
        <v>0</v>
      </c>
      <c r="C25" s="15" t="s">
        <v>24</v>
      </c>
      <c r="D25" s="15" t="s">
        <v>2</v>
      </c>
      <c r="E25" s="15" t="s">
        <v>3</v>
      </c>
      <c r="F25" s="15" t="s">
        <v>4</v>
      </c>
      <c r="G25" s="15" t="s">
        <v>5</v>
      </c>
      <c r="H25" s="15" t="s">
        <v>6</v>
      </c>
      <c r="I25" s="16"/>
      <c r="J25" s="17"/>
    </row>
    <row r="26" spans="1:11" ht="14.25" customHeight="1" x14ac:dyDescent="0.25">
      <c r="A26" s="15" t="s">
        <v>7</v>
      </c>
      <c r="B26" s="15" t="s">
        <v>277</v>
      </c>
      <c r="C26" s="15" t="s">
        <v>278</v>
      </c>
      <c r="D26" s="15" t="s">
        <v>32</v>
      </c>
      <c r="E26" s="15"/>
      <c r="F26" s="15"/>
      <c r="G26" s="15"/>
      <c r="H26" s="15"/>
      <c r="I26" s="16"/>
      <c r="J26" s="18"/>
    </row>
    <row r="27" spans="1:11" ht="14.25" customHeight="1" x14ac:dyDescent="0.25">
      <c r="A27" s="15" t="s">
        <v>8</v>
      </c>
      <c r="B27" s="15" t="s">
        <v>296</v>
      </c>
      <c r="C27" s="15" t="s">
        <v>297</v>
      </c>
      <c r="D27" s="15" t="s">
        <v>270</v>
      </c>
      <c r="E27" s="15"/>
      <c r="F27" s="15"/>
      <c r="G27" s="15"/>
      <c r="H27" s="15"/>
      <c r="I27" s="16"/>
      <c r="J27" s="19"/>
    </row>
    <row r="28" spans="1:11" ht="14.25" customHeight="1" x14ac:dyDescent="0.25">
      <c r="A28" s="15" t="s">
        <v>9</v>
      </c>
      <c r="B28" s="15" t="s">
        <v>279</v>
      </c>
      <c r="C28" s="15" t="s">
        <v>87</v>
      </c>
      <c r="D28" s="15" t="s">
        <v>25</v>
      </c>
      <c r="E28" s="15"/>
      <c r="F28" s="15"/>
      <c r="G28" s="15"/>
      <c r="H28" s="15"/>
      <c r="I28" s="16"/>
      <c r="J28" s="19"/>
    </row>
    <row r="29" spans="1:11" ht="14.25" customHeight="1" x14ac:dyDescent="0.25">
      <c r="A29" s="15" t="s">
        <v>10</v>
      </c>
      <c r="B29" s="15" t="s">
        <v>266</v>
      </c>
      <c r="C29" s="15" t="s">
        <v>267</v>
      </c>
      <c r="D29" s="15" t="s">
        <v>31</v>
      </c>
      <c r="E29" s="15"/>
      <c r="F29" s="15"/>
      <c r="G29" s="15"/>
      <c r="H29" s="15"/>
      <c r="I29" s="16"/>
      <c r="J29" s="19"/>
      <c r="K29" s="19"/>
    </row>
    <row r="30" spans="1:11" ht="14.25" customHeight="1" x14ac:dyDescent="0.25">
      <c r="A30" s="15" t="s">
        <v>271</v>
      </c>
      <c r="B30" s="15" t="s">
        <v>284</v>
      </c>
      <c r="C30" s="15" t="s">
        <v>285</v>
      </c>
      <c r="D30" s="15" t="s">
        <v>31</v>
      </c>
      <c r="E30" s="15"/>
      <c r="F30" s="15"/>
      <c r="G30" s="15"/>
      <c r="H30" s="15"/>
      <c r="I30" s="16"/>
      <c r="J30" s="19"/>
    </row>
    <row r="31" spans="1:11" outlineLevel="1" x14ac:dyDescent="0.25"/>
    <row r="32" spans="1:11" ht="14.25" customHeight="1" outlineLevel="1" x14ac:dyDescent="0.25">
      <c r="A32" s="19"/>
      <c r="B32" s="23"/>
      <c r="C32" s="15"/>
      <c r="D32" s="15" t="s">
        <v>11</v>
      </c>
      <c r="E32" s="15" t="s">
        <v>12</v>
      </c>
      <c r="F32" s="15" t="s">
        <v>13</v>
      </c>
      <c r="G32" s="15" t="s">
        <v>14</v>
      </c>
      <c r="H32" s="15" t="s">
        <v>15</v>
      </c>
      <c r="I32" s="15" t="s">
        <v>16</v>
      </c>
      <c r="J32" s="15" t="s">
        <v>17</v>
      </c>
    </row>
    <row r="33" spans="1:10" ht="14.25" customHeight="1" outlineLevel="1" x14ac:dyDescent="0.25">
      <c r="A33" s="19"/>
      <c r="B33" s="23"/>
      <c r="C33" s="15" t="s">
        <v>274</v>
      </c>
      <c r="D33" s="15"/>
      <c r="E33" s="15"/>
      <c r="F33" s="15"/>
      <c r="G33" s="15"/>
      <c r="H33" s="15"/>
      <c r="I33" s="15"/>
      <c r="J33" s="15" t="s">
        <v>10</v>
      </c>
    </row>
    <row r="34" spans="1:10" ht="14.25" customHeight="1" outlineLevel="1" x14ac:dyDescent="0.25">
      <c r="A34" s="19"/>
      <c r="B34" s="23"/>
      <c r="C34" s="15" t="s">
        <v>19</v>
      </c>
      <c r="D34" s="15"/>
      <c r="E34" s="15"/>
      <c r="F34" s="15"/>
      <c r="G34" s="15"/>
      <c r="H34" s="15"/>
      <c r="I34" s="15"/>
      <c r="J34" s="15" t="s">
        <v>9</v>
      </c>
    </row>
    <row r="35" spans="1:10" ht="14.25" customHeight="1" outlineLevel="1" x14ac:dyDescent="0.25">
      <c r="A35" s="19"/>
      <c r="B35" s="23"/>
      <c r="C35" s="15" t="s">
        <v>18</v>
      </c>
      <c r="D35" s="15"/>
      <c r="E35" s="15"/>
      <c r="F35" s="15"/>
      <c r="G35" s="15"/>
      <c r="H35" s="15"/>
      <c r="I35" s="15"/>
      <c r="J35" s="15" t="s">
        <v>8</v>
      </c>
    </row>
    <row r="36" spans="1:10" ht="14.25" customHeight="1" outlineLevel="1" x14ac:dyDescent="0.25">
      <c r="A36" s="19"/>
      <c r="B36" s="23"/>
      <c r="C36" s="15" t="s">
        <v>275</v>
      </c>
      <c r="D36" s="15"/>
      <c r="E36" s="15"/>
      <c r="F36" s="15"/>
      <c r="G36" s="15"/>
      <c r="H36" s="15"/>
      <c r="I36" s="15"/>
      <c r="J36" s="15" t="s">
        <v>7</v>
      </c>
    </row>
    <row r="37" spans="1:10" ht="14.25" customHeight="1" outlineLevel="1" x14ac:dyDescent="0.25">
      <c r="A37" s="19"/>
      <c r="B37" s="23"/>
      <c r="C37" s="15" t="s">
        <v>23</v>
      </c>
      <c r="D37" s="15"/>
      <c r="E37" s="15"/>
      <c r="F37" s="15"/>
      <c r="G37" s="15"/>
      <c r="H37" s="15"/>
      <c r="I37" s="15"/>
      <c r="J37" s="15" t="s">
        <v>271</v>
      </c>
    </row>
    <row r="38" spans="1:10" ht="14.25" customHeight="1" outlineLevel="1" x14ac:dyDescent="0.25">
      <c r="A38" s="19"/>
      <c r="B38" s="23"/>
      <c r="C38" s="15" t="s">
        <v>20</v>
      </c>
      <c r="D38" s="15"/>
      <c r="E38" s="15"/>
      <c r="F38" s="15"/>
      <c r="G38" s="15"/>
      <c r="H38" s="15"/>
      <c r="I38" s="15"/>
      <c r="J38" s="15" t="s">
        <v>9</v>
      </c>
    </row>
    <row r="39" spans="1:10" ht="14.25" customHeight="1" outlineLevel="1" x14ac:dyDescent="0.25">
      <c r="A39" s="19"/>
      <c r="B39" s="23"/>
      <c r="C39" s="15" t="s">
        <v>21</v>
      </c>
      <c r="D39" s="15"/>
      <c r="E39" s="15"/>
      <c r="F39" s="15"/>
      <c r="G39" s="15"/>
      <c r="H39" s="15"/>
      <c r="I39" s="15"/>
      <c r="J39" s="15" t="s">
        <v>271</v>
      </c>
    </row>
    <row r="40" spans="1:10" ht="14.25" customHeight="1" outlineLevel="1" x14ac:dyDescent="0.25">
      <c r="A40" s="19"/>
      <c r="B40" s="23"/>
      <c r="C40" s="15" t="s">
        <v>276</v>
      </c>
      <c r="D40" s="15"/>
      <c r="E40" s="15"/>
      <c r="F40" s="15"/>
      <c r="G40" s="15"/>
      <c r="H40" s="15"/>
      <c r="I40" s="15"/>
      <c r="J40" s="15" t="s">
        <v>7</v>
      </c>
    </row>
    <row r="41" spans="1:10" ht="14.25" customHeight="1" outlineLevel="1" x14ac:dyDescent="0.25">
      <c r="A41" s="19"/>
      <c r="B41" s="23"/>
      <c r="C41" s="15" t="s">
        <v>22</v>
      </c>
      <c r="D41" s="15"/>
      <c r="E41" s="15"/>
      <c r="F41" s="15"/>
      <c r="G41" s="15"/>
      <c r="H41" s="15"/>
      <c r="I41" s="15"/>
      <c r="J41" s="15" t="s">
        <v>10</v>
      </c>
    </row>
    <row r="42" spans="1:10" ht="14.25" customHeight="1" outlineLevel="1" x14ac:dyDescent="0.25">
      <c r="A42" s="19"/>
      <c r="B42" s="23"/>
      <c r="C42" s="15" t="s">
        <v>90</v>
      </c>
      <c r="D42" s="15"/>
      <c r="E42" s="15"/>
      <c r="F42" s="15"/>
      <c r="G42" s="15"/>
      <c r="H42" s="15"/>
      <c r="I42" s="15"/>
      <c r="J42" s="15" t="s">
        <v>8</v>
      </c>
    </row>
    <row r="43" spans="1:10" ht="15" customHeight="1" x14ac:dyDescent="0.25">
      <c r="A43" s="19"/>
      <c r="B43" s="19"/>
      <c r="C43" s="20"/>
      <c r="D43" s="20"/>
      <c r="E43" s="24"/>
      <c r="F43" s="20"/>
      <c r="G43" s="20"/>
      <c r="H43" s="20"/>
      <c r="I43" s="20"/>
      <c r="J4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94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103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97</v>
      </c>
      <c r="C4" s="11"/>
      <c r="D4" s="11" t="s">
        <v>129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/>
      <c r="F6" s="76" t="s">
        <v>123</v>
      </c>
      <c r="G6" s="76" t="s">
        <v>124</v>
      </c>
      <c r="H6" s="76"/>
      <c r="I6" s="76"/>
    </row>
    <row r="7" spans="1:9" x14ac:dyDescent="0.25">
      <c r="A7" s="35">
        <v>1</v>
      </c>
      <c r="B7" s="35" t="s">
        <v>542</v>
      </c>
      <c r="C7" s="35"/>
      <c r="D7" s="35"/>
      <c r="E7" s="36" t="s">
        <v>7</v>
      </c>
      <c r="F7" s="29"/>
      <c r="G7" s="29"/>
      <c r="H7" s="29"/>
      <c r="I7" s="29"/>
    </row>
    <row r="8" spans="1:9" x14ac:dyDescent="0.25">
      <c r="A8" s="35">
        <v>2</v>
      </c>
      <c r="B8" s="35"/>
      <c r="C8" s="35"/>
      <c r="D8" s="35"/>
      <c r="E8" s="37"/>
      <c r="F8" s="80"/>
      <c r="G8" s="29"/>
      <c r="H8" s="29"/>
      <c r="I8" s="29"/>
    </row>
    <row r="9" spans="1:9" x14ac:dyDescent="0.25">
      <c r="A9" s="34">
        <v>3</v>
      </c>
      <c r="B9" s="34"/>
      <c r="C9" s="34"/>
      <c r="D9" s="34"/>
      <c r="E9" s="36" t="s">
        <v>10</v>
      </c>
      <c r="F9" s="81"/>
      <c r="G9" s="28"/>
      <c r="H9" s="29"/>
      <c r="I9" s="29"/>
    </row>
    <row r="10" spans="1:9" x14ac:dyDescent="0.25">
      <c r="A10" s="34">
        <v>4</v>
      </c>
      <c r="B10" s="34" t="s">
        <v>542</v>
      </c>
      <c r="C10" s="34"/>
      <c r="D10" s="34"/>
      <c r="E10" s="39"/>
      <c r="F10" s="82"/>
      <c r="G10" s="38"/>
      <c r="H10" s="29"/>
      <c r="I10" s="29"/>
    </row>
    <row r="11" spans="1:9" x14ac:dyDescent="0.25">
      <c r="A11" s="35">
        <v>5</v>
      </c>
      <c r="B11" s="35" t="s">
        <v>542</v>
      </c>
      <c r="C11" s="35"/>
      <c r="D11" s="35"/>
      <c r="E11" s="36" t="s">
        <v>271</v>
      </c>
      <c r="F11" s="82"/>
      <c r="G11" s="39"/>
      <c r="H11" s="29"/>
      <c r="I11" s="29"/>
    </row>
    <row r="12" spans="1:9" x14ac:dyDescent="0.25">
      <c r="A12" s="35">
        <v>6</v>
      </c>
      <c r="B12" s="35"/>
      <c r="C12" s="35"/>
      <c r="D12" s="35"/>
      <c r="E12" s="37"/>
      <c r="F12" s="83"/>
      <c r="G12" s="28"/>
      <c r="H12" s="29"/>
      <c r="I12" s="29"/>
    </row>
    <row r="13" spans="1:9" x14ac:dyDescent="0.25">
      <c r="A13" s="34">
        <v>7</v>
      </c>
      <c r="B13" s="34"/>
      <c r="C13" s="34"/>
      <c r="D13" s="34"/>
      <c r="E13" s="36" t="s">
        <v>310</v>
      </c>
      <c r="F13" s="84"/>
      <c r="I13" s="29"/>
    </row>
    <row r="14" spans="1:9" x14ac:dyDescent="0.25">
      <c r="A14" s="34">
        <v>8</v>
      </c>
      <c r="B14" s="34" t="s">
        <v>542</v>
      </c>
      <c r="C14" s="34"/>
      <c r="D14" s="34"/>
      <c r="E14" s="39"/>
      <c r="F14" s="85"/>
      <c r="I1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94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370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97</v>
      </c>
      <c r="C4" s="11"/>
      <c r="D4" s="11" t="s">
        <v>135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/>
      <c r="F6" s="76"/>
      <c r="G6" s="76"/>
      <c r="H6" s="76"/>
      <c r="I6" s="76"/>
    </row>
    <row r="7" spans="1:9" x14ac:dyDescent="0.25">
      <c r="A7" s="35">
        <v>1</v>
      </c>
      <c r="B7" s="35"/>
      <c r="C7" s="35"/>
      <c r="D7" s="35"/>
      <c r="E7" s="36"/>
      <c r="F7" s="29"/>
      <c r="G7" s="29"/>
      <c r="H7" s="29"/>
      <c r="I7" s="29"/>
    </row>
    <row r="8" spans="1:9" x14ac:dyDescent="0.25">
      <c r="A8" s="35">
        <v>2</v>
      </c>
      <c r="B8" s="35"/>
      <c r="C8" s="35"/>
      <c r="D8" s="35"/>
      <c r="E8" s="37"/>
      <c r="F8" s="80"/>
      <c r="G8" s="29"/>
      <c r="H8" s="29"/>
      <c r="I8" s="29"/>
    </row>
    <row r="9" spans="1:9" x14ac:dyDescent="0.25">
      <c r="A9" s="34">
        <v>3</v>
      </c>
      <c r="B9" s="34"/>
      <c r="C9" s="34"/>
      <c r="D9" s="34"/>
      <c r="E9" s="36"/>
      <c r="F9" s="81"/>
      <c r="G9" s="28"/>
      <c r="H9" s="29"/>
      <c r="I9" s="29"/>
    </row>
    <row r="10" spans="1:9" x14ac:dyDescent="0.25">
      <c r="A10" s="34">
        <v>4</v>
      </c>
      <c r="B10" s="34"/>
      <c r="C10" s="34"/>
      <c r="D10" s="34"/>
      <c r="E10" s="39"/>
      <c r="F10" s="82"/>
      <c r="G10" s="38"/>
      <c r="H10" s="29"/>
      <c r="I10" s="29"/>
    </row>
    <row r="11" spans="1:9" x14ac:dyDescent="0.25">
      <c r="A11" s="35">
        <v>5</v>
      </c>
      <c r="B11" s="35"/>
      <c r="C11" s="35"/>
      <c r="D11" s="35"/>
      <c r="E11" s="36"/>
      <c r="F11" s="82"/>
      <c r="G11" s="39"/>
      <c r="H11" s="29"/>
      <c r="I11" s="29"/>
    </row>
    <row r="12" spans="1:9" x14ac:dyDescent="0.25">
      <c r="A12" s="35">
        <v>6</v>
      </c>
      <c r="B12" s="35"/>
      <c r="C12" s="35"/>
      <c r="D12" s="35"/>
      <c r="E12" s="37"/>
      <c r="F12" s="83"/>
      <c r="G12" s="28"/>
      <c r="H12" s="29"/>
      <c r="I12" s="29"/>
    </row>
    <row r="13" spans="1:9" x14ac:dyDescent="0.25">
      <c r="A13" s="34">
        <v>7</v>
      </c>
      <c r="B13" s="34"/>
      <c r="C13" s="34"/>
      <c r="D13" s="34"/>
      <c r="E13" s="36"/>
      <c r="F13" s="84"/>
      <c r="I13" s="29"/>
    </row>
    <row r="14" spans="1:9" x14ac:dyDescent="0.25">
      <c r="A14" s="34">
        <v>8</v>
      </c>
      <c r="B14" s="34"/>
      <c r="C14" s="34"/>
      <c r="D14" s="34"/>
      <c r="E14" s="39"/>
      <c r="F14" s="85"/>
      <c r="I1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workbookViewId="0"/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98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97</v>
      </c>
      <c r="C4" s="11"/>
      <c r="D4" s="11" t="s">
        <v>126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183</v>
      </c>
      <c r="C7" s="15" t="s">
        <v>184</v>
      </c>
      <c r="D7" s="15" t="s">
        <v>185</v>
      </c>
      <c r="E7" s="15"/>
      <c r="F7" s="15"/>
      <c r="G7" s="15"/>
      <c r="H7" s="15"/>
      <c r="I7" s="16"/>
      <c r="J7" s="19"/>
    </row>
    <row r="8" spans="1:10" ht="14.25" customHeight="1" x14ac:dyDescent="0.25">
      <c r="A8" s="15" t="s">
        <v>8</v>
      </c>
      <c r="B8" s="15" t="s">
        <v>186</v>
      </c>
      <c r="C8" s="15" t="s">
        <v>187</v>
      </c>
      <c r="D8" s="15" t="s">
        <v>188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182</v>
      </c>
      <c r="C9" s="15" t="s">
        <v>189</v>
      </c>
      <c r="D9" s="15" t="s">
        <v>91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/>
    </row>
    <row r="21" spans="1:10" ht="14.25" customHeight="1" x14ac:dyDescent="0.25">
      <c r="A21" s="15" t="s">
        <v>7</v>
      </c>
      <c r="B21" s="15" t="s">
        <v>190</v>
      </c>
      <c r="C21" s="15" t="s">
        <v>191</v>
      </c>
      <c r="D21" s="15" t="s">
        <v>188</v>
      </c>
      <c r="E21" s="15"/>
      <c r="F21" s="15"/>
      <c r="G21" s="15"/>
      <c r="H21" s="15"/>
      <c r="I21" s="16"/>
      <c r="J21" s="19"/>
    </row>
    <row r="22" spans="1:10" ht="14.25" customHeight="1" x14ac:dyDescent="0.25">
      <c r="A22" s="15" t="s">
        <v>8</v>
      </c>
      <c r="B22" s="15" t="s">
        <v>192</v>
      </c>
      <c r="C22" s="15" t="s">
        <v>193</v>
      </c>
      <c r="D22" s="15" t="s">
        <v>194</v>
      </c>
      <c r="E22" s="15"/>
      <c r="F22" s="15"/>
      <c r="G22" s="15"/>
      <c r="H22" s="15"/>
      <c r="I22" s="16"/>
      <c r="J22" s="19"/>
    </row>
    <row r="23" spans="1:10" ht="14.25" customHeight="1" x14ac:dyDescent="0.25">
      <c r="A23" s="15" t="s">
        <v>9</v>
      </c>
      <c r="B23" s="15" t="s">
        <v>195</v>
      </c>
      <c r="C23" s="15" t="s">
        <v>196</v>
      </c>
      <c r="D23" s="15" t="s">
        <v>197</v>
      </c>
      <c r="E23" s="15"/>
      <c r="F23" s="15"/>
      <c r="G23" s="15"/>
      <c r="H23" s="15"/>
      <c r="I23" s="16"/>
      <c r="J23" s="19"/>
    </row>
    <row r="24" spans="1:10" ht="14.25" customHeight="1" x14ac:dyDescent="0.25">
      <c r="A24" s="15" t="s">
        <v>10</v>
      </c>
      <c r="B24" s="15"/>
      <c r="C24" s="15"/>
      <c r="D24" s="15"/>
      <c r="E24" s="15"/>
      <c r="F24" s="15"/>
      <c r="G24" s="15"/>
      <c r="H24" s="15"/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RowHeight="15" x14ac:dyDescent="0.25"/>
  <cols>
    <col min="1" max="1" width="3.28515625" customWidth="1"/>
    <col min="2" max="2" width="5.5703125" customWidth="1"/>
    <col min="3" max="3" width="28.140625" bestFit="1" customWidth="1"/>
    <col min="4" max="4" width="15.85546875" bestFit="1" customWidth="1"/>
    <col min="5" max="5" width="23.85546875" bestFit="1" customWidth="1"/>
    <col min="6" max="8" width="16.7109375" customWidth="1"/>
  </cols>
  <sheetData>
    <row r="1" spans="1:8" ht="15.75" thickBot="1" x14ac:dyDescent="0.3"/>
    <row r="2" spans="1:8" ht="18" x14ac:dyDescent="0.25">
      <c r="A2" s="46"/>
      <c r="B2" s="2" t="s">
        <v>94</v>
      </c>
      <c r="C2" s="3"/>
      <c r="D2" s="3"/>
      <c r="E2" s="4"/>
      <c r="F2" s="47"/>
      <c r="G2" s="48"/>
      <c r="H2" s="48"/>
    </row>
    <row r="3" spans="1:8" ht="15.75" x14ac:dyDescent="0.25">
      <c r="A3" s="46"/>
      <c r="B3" s="8" t="s">
        <v>98</v>
      </c>
      <c r="C3" s="7"/>
      <c r="D3" s="7"/>
      <c r="E3" s="9"/>
      <c r="F3" s="47"/>
      <c r="G3" s="48"/>
      <c r="H3" s="48"/>
    </row>
    <row r="4" spans="1:8" ht="16.5" thickBot="1" x14ac:dyDescent="0.3">
      <c r="A4" s="46"/>
      <c r="B4" s="10" t="s">
        <v>97</v>
      </c>
      <c r="C4" s="11"/>
      <c r="D4" s="11" t="s">
        <v>128</v>
      </c>
      <c r="E4" s="12"/>
      <c r="F4" s="47"/>
      <c r="G4" s="48"/>
      <c r="H4" s="48"/>
    </row>
    <row r="5" spans="1:8" x14ac:dyDescent="0.25">
      <c r="A5" s="49"/>
      <c r="B5" s="50"/>
      <c r="C5" s="50"/>
      <c r="D5" s="50"/>
      <c r="E5" s="51"/>
      <c r="F5" s="48"/>
      <c r="G5" s="48"/>
      <c r="H5" s="48"/>
    </row>
    <row r="6" spans="1:8" x14ac:dyDescent="0.25">
      <c r="A6" s="52"/>
      <c r="B6" s="52" t="s">
        <v>0</v>
      </c>
      <c r="C6" s="52" t="s">
        <v>39</v>
      </c>
      <c r="D6" s="52" t="s">
        <v>2</v>
      </c>
      <c r="E6" s="86" t="s">
        <v>130</v>
      </c>
      <c r="F6" s="87" t="s">
        <v>131</v>
      </c>
      <c r="G6" s="87" t="s">
        <v>132</v>
      </c>
      <c r="H6" s="87"/>
    </row>
    <row r="7" spans="1:8" x14ac:dyDescent="0.25">
      <c r="A7" s="53">
        <v>1</v>
      </c>
      <c r="B7" s="53" t="s">
        <v>352</v>
      </c>
      <c r="C7" s="53" t="s">
        <v>353</v>
      </c>
      <c r="D7" s="53" t="s">
        <v>306</v>
      </c>
      <c r="E7" s="54"/>
      <c r="F7" s="48"/>
      <c r="G7" s="48"/>
      <c r="H7" s="48"/>
    </row>
    <row r="8" spans="1:8" x14ac:dyDescent="0.25">
      <c r="A8" s="53">
        <v>2</v>
      </c>
      <c r="B8" s="53" t="s">
        <v>542</v>
      </c>
      <c r="C8" s="53"/>
      <c r="D8" s="53"/>
      <c r="E8" s="55"/>
      <c r="F8" s="54"/>
      <c r="G8" s="48"/>
      <c r="H8" s="48"/>
    </row>
    <row r="9" spans="1:8" x14ac:dyDescent="0.25">
      <c r="A9" s="52">
        <v>3</v>
      </c>
      <c r="B9" s="52" t="s">
        <v>542</v>
      </c>
      <c r="C9" s="52"/>
      <c r="D9" s="52"/>
      <c r="E9" s="54"/>
      <c r="F9" s="55"/>
      <c r="G9" s="47"/>
      <c r="H9" s="48"/>
    </row>
    <row r="10" spans="1:8" x14ac:dyDescent="0.25">
      <c r="A10" s="52">
        <v>4</v>
      </c>
      <c r="B10" s="52" t="s">
        <v>542</v>
      </c>
      <c r="C10" s="52"/>
      <c r="D10" s="52"/>
      <c r="E10" s="56"/>
      <c r="F10" s="46"/>
      <c r="G10" s="54"/>
      <c r="H10" s="48"/>
    </row>
    <row r="11" spans="1:8" x14ac:dyDescent="0.25">
      <c r="A11" s="53">
        <v>5</v>
      </c>
      <c r="B11" s="53" t="s">
        <v>542</v>
      </c>
      <c r="C11" s="53"/>
      <c r="D11" s="53"/>
      <c r="E11" s="54"/>
      <c r="F11" s="46"/>
      <c r="G11" s="56"/>
      <c r="H11" s="48"/>
    </row>
    <row r="12" spans="1:8" x14ac:dyDescent="0.25">
      <c r="A12" s="53">
        <v>6</v>
      </c>
      <c r="B12" s="53" t="s">
        <v>542</v>
      </c>
      <c r="C12" s="53"/>
      <c r="D12" s="53"/>
      <c r="E12" s="55"/>
      <c r="F12" s="57"/>
      <c r="G12" s="47"/>
      <c r="H12" s="48"/>
    </row>
    <row r="13" spans="1:8" x14ac:dyDescent="0.25">
      <c r="A13" s="52">
        <v>7</v>
      </c>
      <c r="B13" s="52" t="s">
        <v>542</v>
      </c>
      <c r="C13" s="52"/>
      <c r="D13" s="52"/>
      <c r="E13" s="54"/>
      <c r="F13" s="225"/>
    </row>
    <row r="14" spans="1:8" x14ac:dyDescent="0.25">
      <c r="A14" s="52">
        <v>8</v>
      </c>
      <c r="B14" s="52" t="s">
        <v>354</v>
      </c>
      <c r="C14" s="52" t="s">
        <v>355</v>
      </c>
      <c r="D14" s="52" t="s">
        <v>356</v>
      </c>
      <c r="E14" s="56"/>
      <c r="F14" s="48"/>
    </row>
  </sheetData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Header>&amp;CMejlans Bollförening r.f.</oddHeader>
    <oddFooter>&amp;Cwww.mbf.fi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112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97</v>
      </c>
      <c r="C4" s="11"/>
      <c r="D4" s="11" t="s">
        <v>133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245</v>
      </c>
      <c r="C7" s="15" t="s">
        <v>246</v>
      </c>
      <c r="D7" s="15" t="s">
        <v>91</v>
      </c>
      <c r="E7" s="15"/>
      <c r="F7" s="15"/>
      <c r="G7" s="15"/>
      <c r="H7" s="15"/>
      <c r="I7" s="16"/>
      <c r="J7" s="19"/>
    </row>
    <row r="8" spans="1:10" ht="14.25" customHeight="1" x14ac:dyDescent="0.25">
      <c r="A8" s="15" t="s">
        <v>8</v>
      </c>
      <c r="B8" s="15" t="s">
        <v>247</v>
      </c>
      <c r="C8" s="15" t="s">
        <v>248</v>
      </c>
      <c r="D8" s="15" t="s">
        <v>249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195</v>
      </c>
      <c r="C9" s="15" t="s">
        <v>196</v>
      </c>
      <c r="D9" s="15" t="s">
        <v>197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8"/>
    </row>
    <row r="21" spans="1:10" ht="14.25" customHeight="1" x14ac:dyDescent="0.25">
      <c r="A21" s="15" t="s">
        <v>7</v>
      </c>
      <c r="B21" s="15" t="s">
        <v>250</v>
      </c>
      <c r="C21" s="15" t="s">
        <v>251</v>
      </c>
      <c r="D21" s="15" t="s">
        <v>252</v>
      </c>
      <c r="E21" s="15"/>
      <c r="F21" s="15"/>
      <c r="G21" s="15"/>
      <c r="H21" s="15"/>
      <c r="I21" s="16"/>
      <c r="J21" s="19"/>
    </row>
    <row r="22" spans="1:10" ht="14.25" customHeight="1" x14ac:dyDescent="0.25">
      <c r="A22" s="15" t="s">
        <v>8</v>
      </c>
      <c r="B22" s="15" t="s">
        <v>192</v>
      </c>
      <c r="C22" s="15" t="s">
        <v>193</v>
      </c>
      <c r="D22" s="15" t="s">
        <v>194</v>
      </c>
      <c r="E22" s="15"/>
      <c r="F22" s="15"/>
      <c r="G22" s="15"/>
      <c r="H22" s="15"/>
      <c r="I22" s="16"/>
      <c r="J22" s="19"/>
    </row>
    <row r="23" spans="1:10" ht="14.25" customHeight="1" x14ac:dyDescent="0.25">
      <c r="A23" s="15" t="s">
        <v>9</v>
      </c>
      <c r="B23" s="15" t="s">
        <v>253</v>
      </c>
      <c r="C23" s="15" t="s">
        <v>254</v>
      </c>
      <c r="D23" s="15" t="s">
        <v>93</v>
      </c>
      <c r="E23" s="15"/>
      <c r="F23" s="15"/>
      <c r="G23" s="15"/>
      <c r="H23" s="15"/>
      <c r="I23" s="16"/>
      <c r="J23" s="19"/>
    </row>
    <row r="24" spans="1:10" ht="14.25" customHeight="1" x14ac:dyDescent="0.25">
      <c r="A24" s="15" t="s">
        <v>10</v>
      </c>
      <c r="B24" s="15" t="s">
        <v>255</v>
      </c>
      <c r="C24" s="15" t="s">
        <v>256</v>
      </c>
      <c r="D24" s="15" t="s">
        <v>91</v>
      </c>
      <c r="E24" s="15"/>
      <c r="F24" s="15"/>
      <c r="G24" s="15"/>
      <c r="H24" s="15"/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/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/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/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/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/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/>
      <c r="J32" s="15" t="s">
        <v>7</v>
      </c>
    </row>
    <row r="33" spans="1:10" ht="15" customHeight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8"/>
    </row>
    <row r="35" spans="1:10" ht="14.25" customHeight="1" x14ac:dyDescent="0.25">
      <c r="A35" s="15" t="s">
        <v>7</v>
      </c>
      <c r="B35" s="15" t="s">
        <v>257</v>
      </c>
      <c r="C35" s="15" t="s">
        <v>258</v>
      </c>
      <c r="D35" s="15" t="s">
        <v>259</v>
      </c>
      <c r="E35" s="15"/>
      <c r="F35" s="15"/>
      <c r="G35" s="15"/>
      <c r="H35" s="15"/>
      <c r="I35" s="16"/>
      <c r="J35" s="19"/>
    </row>
    <row r="36" spans="1:10" ht="14.25" customHeight="1" x14ac:dyDescent="0.25">
      <c r="A36" s="15" t="s">
        <v>8</v>
      </c>
      <c r="B36" s="15" t="s">
        <v>190</v>
      </c>
      <c r="C36" s="15" t="s">
        <v>191</v>
      </c>
      <c r="D36" s="15" t="s">
        <v>188</v>
      </c>
      <c r="E36" s="15"/>
      <c r="F36" s="15"/>
      <c r="G36" s="15"/>
      <c r="H36" s="15"/>
      <c r="I36" s="16"/>
      <c r="J36" s="19"/>
    </row>
    <row r="37" spans="1:10" ht="14.25" customHeight="1" x14ac:dyDescent="0.25">
      <c r="A37" s="15" t="s">
        <v>9</v>
      </c>
      <c r="B37" s="15" t="s">
        <v>260</v>
      </c>
      <c r="C37" s="15" t="s">
        <v>261</v>
      </c>
      <c r="D37" s="15" t="s">
        <v>197</v>
      </c>
      <c r="E37" s="15"/>
      <c r="F37" s="15"/>
      <c r="G37" s="15"/>
      <c r="H37" s="15"/>
      <c r="I37" s="16"/>
      <c r="J37" s="19"/>
    </row>
    <row r="38" spans="1:10" ht="14.25" customHeight="1" x14ac:dyDescent="0.25">
      <c r="A38" s="15" t="s">
        <v>10</v>
      </c>
      <c r="B38" s="15" t="s">
        <v>262</v>
      </c>
      <c r="C38" s="15" t="s">
        <v>263</v>
      </c>
      <c r="D38" s="15" t="s">
        <v>91</v>
      </c>
      <c r="E38" s="15"/>
      <c r="F38" s="15"/>
      <c r="G38" s="15"/>
      <c r="H38" s="15"/>
      <c r="I38" s="16"/>
      <c r="J38" s="19"/>
    </row>
    <row r="39" spans="1:10" ht="15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25">
      <c r="A41" s="19"/>
      <c r="B41" s="23"/>
      <c r="C41" s="15" t="s">
        <v>18</v>
      </c>
      <c r="D41" s="15"/>
      <c r="E41" s="15"/>
      <c r="F41" s="15"/>
      <c r="G41" s="15"/>
      <c r="H41" s="15"/>
      <c r="I41" s="15"/>
      <c r="J41" s="15" t="s">
        <v>10</v>
      </c>
    </row>
    <row r="42" spans="1:10" ht="14.25" customHeight="1" outlineLevel="1" x14ac:dyDescent="0.25">
      <c r="A42" s="19"/>
      <c r="B42" s="23"/>
      <c r="C42" s="15" t="s">
        <v>19</v>
      </c>
      <c r="D42" s="15"/>
      <c r="E42" s="15"/>
      <c r="F42" s="15"/>
      <c r="G42" s="15"/>
      <c r="H42" s="15"/>
      <c r="I42" s="15"/>
      <c r="J42" s="15" t="s">
        <v>9</v>
      </c>
    </row>
    <row r="43" spans="1:10" ht="14.25" customHeight="1" outlineLevel="1" x14ac:dyDescent="0.25">
      <c r="A43" s="19"/>
      <c r="B43" s="23"/>
      <c r="C43" s="15" t="s">
        <v>20</v>
      </c>
      <c r="D43" s="15"/>
      <c r="E43" s="15"/>
      <c r="F43" s="15"/>
      <c r="G43" s="15"/>
      <c r="H43" s="15"/>
      <c r="I43" s="15"/>
      <c r="J43" s="15" t="s">
        <v>8</v>
      </c>
    </row>
    <row r="44" spans="1:10" ht="14.25" customHeight="1" outlineLevel="1" x14ac:dyDescent="0.25">
      <c r="A44" s="19"/>
      <c r="B44" s="23"/>
      <c r="C44" s="15" t="s">
        <v>21</v>
      </c>
      <c r="D44" s="15"/>
      <c r="E44" s="15"/>
      <c r="F44" s="15"/>
      <c r="G44" s="15"/>
      <c r="H44" s="15"/>
      <c r="I44" s="15"/>
      <c r="J44" s="15" t="s">
        <v>10</v>
      </c>
    </row>
    <row r="45" spans="1:10" ht="14.25" customHeight="1" outlineLevel="1" x14ac:dyDescent="0.25">
      <c r="A45" s="19"/>
      <c r="B45" s="23"/>
      <c r="C45" s="15" t="s">
        <v>22</v>
      </c>
      <c r="D45" s="15"/>
      <c r="E45" s="15"/>
      <c r="F45" s="15"/>
      <c r="G45" s="15"/>
      <c r="H45" s="15"/>
      <c r="I45" s="15"/>
      <c r="J45" s="15" t="s">
        <v>9</v>
      </c>
    </row>
    <row r="46" spans="1:10" ht="14.25" customHeight="1" outlineLevel="1" x14ac:dyDescent="0.25">
      <c r="A46" s="19"/>
      <c r="B46" s="23"/>
      <c r="C46" s="15" t="s">
        <v>23</v>
      </c>
      <c r="D46" s="15"/>
      <c r="E46" s="15"/>
      <c r="F46" s="15"/>
      <c r="G46" s="15"/>
      <c r="H46" s="15"/>
      <c r="I46" s="15"/>
      <c r="J46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/>
  </sheetViews>
  <sheetFormatPr defaultRowHeight="15" x14ac:dyDescent="0.25"/>
  <cols>
    <col min="1" max="1" width="3.28515625" customWidth="1"/>
    <col min="2" max="2" width="5.5703125" customWidth="1"/>
    <col min="3" max="3" width="28.140625" bestFit="1" customWidth="1"/>
    <col min="4" max="4" width="15.85546875" bestFit="1" customWidth="1"/>
    <col min="5" max="5" width="23.85546875" bestFit="1" customWidth="1"/>
    <col min="6" max="8" width="16.7109375" customWidth="1"/>
  </cols>
  <sheetData>
    <row r="1" spans="1:8" ht="15.75" thickBot="1" x14ac:dyDescent="0.3"/>
    <row r="2" spans="1:8" ht="18" x14ac:dyDescent="0.25">
      <c r="A2" s="46"/>
      <c r="B2" s="2" t="s">
        <v>94</v>
      </c>
      <c r="C2" s="3"/>
      <c r="D2" s="3"/>
      <c r="E2" s="4"/>
      <c r="F2" s="47"/>
      <c r="G2" s="48"/>
      <c r="H2" s="48"/>
    </row>
    <row r="3" spans="1:8" ht="15.75" x14ac:dyDescent="0.25">
      <c r="A3" s="46"/>
      <c r="B3" s="8" t="s">
        <v>112</v>
      </c>
      <c r="C3" s="7"/>
      <c r="D3" s="7"/>
      <c r="E3" s="9"/>
      <c r="F3" s="47"/>
      <c r="G3" s="48"/>
      <c r="H3" s="48"/>
    </row>
    <row r="4" spans="1:8" ht="16.5" thickBot="1" x14ac:dyDescent="0.3">
      <c r="A4" s="46"/>
      <c r="B4" s="10" t="s">
        <v>97</v>
      </c>
      <c r="C4" s="11"/>
      <c r="D4" s="11" t="s">
        <v>134</v>
      </c>
      <c r="E4" s="12"/>
      <c r="F4" s="47"/>
      <c r="G4" s="48"/>
      <c r="H4" s="48"/>
    </row>
    <row r="5" spans="1:8" x14ac:dyDescent="0.25">
      <c r="A5" s="49"/>
      <c r="B5" s="50"/>
      <c r="C5" s="50"/>
      <c r="D5" s="50"/>
      <c r="E5" s="51"/>
      <c r="F5" s="48"/>
      <c r="G5" s="48"/>
      <c r="H5" s="48"/>
    </row>
    <row r="6" spans="1:8" x14ac:dyDescent="0.25">
      <c r="A6" s="52"/>
      <c r="B6" s="52" t="s">
        <v>0</v>
      </c>
      <c r="C6" s="52" t="s">
        <v>39</v>
      </c>
      <c r="D6" s="52" t="s">
        <v>2</v>
      </c>
      <c r="E6" s="86" t="s">
        <v>116</v>
      </c>
      <c r="F6" s="87" t="s">
        <v>117</v>
      </c>
      <c r="G6" s="87" t="s">
        <v>118</v>
      </c>
      <c r="H6" s="87" t="s">
        <v>121</v>
      </c>
    </row>
    <row r="7" spans="1:8" x14ac:dyDescent="0.25">
      <c r="A7" s="53">
        <v>1</v>
      </c>
      <c r="B7" s="53" t="s">
        <v>357</v>
      </c>
      <c r="C7" s="53" t="s">
        <v>358</v>
      </c>
      <c r="D7" s="53" t="s">
        <v>32</v>
      </c>
      <c r="E7" s="54" t="s">
        <v>7</v>
      </c>
      <c r="F7" s="48"/>
      <c r="G7" s="48"/>
      <c r="H7" s="48"/>
    </row>
    <row r="8" spans="1:8" x14ac:dyDescent="0.25">
      <c r="A8" s="53">
        <v>2</v>
      </c>
      <c r="B8" s="53"/>
      <c r="C8" s="53"/>
      <c r="D8" s="53"/>
      <c r="E8" s="55"/>
      <c r="F8" s="54"/>
      <c r="G8" s="48"/>
      <c r="H8" s="48"/>
    </row>
    <row r="9" spans="1:8" x14ac:dyDescent="0.25">
      <c r="A9" s="52">
        <v>3</v>
      </c>
      <c r="B9" s="52"/>
      <c r="C9" s="52"/>
      <c r="D9" s="52"/>
      <c r="E9" s="54" t="s">
        <v>10</v>
      </c>
      <c r="F9" s="55"/>
      <c r="G9" s="47"/>
      <c r="H9" s="48"/>
    </row>
    <row r="10" spans="1:8" x14ac:dyDescent="0.25">
      <c r="A10" s="52">
        <v>4</v>
      </c>
      <c r="B10" s="52" t="s">
        <v>542</v>
      </c>
      <c r="C10" s="52"/>
      <c r="D10" s="52"/>
      <c r="E10" s="56"/>
      <c r="F10" s="46"/>
      <c r="G10" s="54"/>
      <c r="H10" s="48"/>
    </row>
    <row r="11" spans="1:8" x14ac:dyDescent="0.25">
      <c r="A11" s="53">
        <v>5</v>
      </c>
      <c r="B11" s="53" t="s">
        <v>542</v>
      </c>
      <c r="C11" s="53"/>
      <c r="D11" s="53"/>
      <c r="E11" s="54"/>
      <c r="F11" s="46"/>
      <c r="G11" s="55"/>
      <c r="H11" s="47"/>
    </row>
    <row r="12" spans="1:8" x14ac:dyDescent="0.25">
      <c r="A12" s="53">
        <v>6</v>
      </c>
      <c r="B12" s="53" t="s">
        <v>542</v>
      </c>
      <c r="C12" s="53"/>
      <c r="D12" s="53"/>
      <c r="E12" s="55"/>
      <c r="F12" s="57"/>
      <c r="G12" s="58"/>
      <c r="H12" s="47"/>
    </row>
    <row r="13" spans="1:8" x14ac:dyDescent="0.25">
      <c r="A13" s="52">
        <v>7</v>
      </c>
      <c r="B13" s="52"/>
      <c r="C13" s="52"/>
      <c r="D13" s="52"/>
      <c r="E13" s="54" t="s">
        <v>310</v>
      </c>
      <c r="F13" s="225"/>
      <c r="G13" s="46"/>
      <c r="H13" s="47"/>
    </row>
    <row r="14" spans="1:8" x14ac:dyDescent="0.25">
      <c r="A14" s="52">
        <v>8</v>
      </c>
      <c r="B14" s="52" t="s">
        <v>359</v>
      </c>
      <c r="C14" s="52" t="s">
        <v>360</v>
      </c>
      <c r="D14" s="52" t="s">
        <v>361</v>
      </c>
      <c r="E14" s="56"/>
      <c r="F14" s="48"/>
      <c r="G14" s="46"/>
      <c r="H14" s="54"/>
    </row>
    <row r="15" spans="1:8" x14ac:dyDescent="0.25">
      <c r="A15" s="50"/>
      <c r="B15" s="50"/>
      <c r="C15" s="50"/>
      <c r="D15" s="50"/>
      <c r="E15" s="48"/>
      <c r="F15" s="48"/>
      <c r="G15" s="46"/>
      <c r="H15" s="56"/>
    </row>
    <row r="16" spans="1:8" x14ac:dyDescent="0.25">
      <c r="A16" s="53">
        <v>9</v>
      </c>
      <c r="B16" s="53" t="s">
        <v>352</v>
      </c>
      <c r="C16" s="53" t="s">
        <v>362</v>
      </c>
      <c r="D16" s="53" t="s">
        <v>306</v>
      </c>
      <c r="E16" s="54" t="s">
        <v>346</v>
      </c>
      <c r="F16" s="48"/>
      <c r="G16" s="46"/>
      <c r="H16" s="47"/>
    </row>
    <row r="17" spans="1:8" x14ac:dyDescent="0.25">
      <c r="A17" s="53">
        <v>10</v>
      </c>
      <c r="B17" s="53"/>
      <c r="C17" s="53"/>
      <c r="D17" s="53"/>
      <c r="E17" s="223"/>
      <c r="F17" s="54"/>
      <c r="G17" s="46"/>
      <c r="H17" s="47"/>
    </row>
    <row r="18" spans="1:8" x14ac:dyDescent="0.25">
      <c r="A18" s="52">
        <v>11</v>
      </c>
      <c r="B18" s="52" t="s">
        <v>542</v>
      </c>
      <c r="C18" s="52"/>
      <c r="D18" s="52"/>
      <c r="E18" s="54"/>
      <c r="F18" s="55"/>
      <c r="G18" s="58"/>
      <c r="H18" s="47"/>
    </row>
    <row r="19" spans="1:8" x14ac:dyDescent="0.25">
      <c r="A19" s="52">
        <v>12</v>
      </c>
      <c r="B19" s="52" t="s">
        <v>542</v>
      </c>
      <c r="C19" s="52"/>
      <c r="D19" s="52"/>
      <c r="E19" s="56"/>
      <c r="F19" s="46"/>
      <c r="G19" s="57"/>
      <c r="H19" s="47"/>
    </row>
    <row r="20" spans="1:8" x14ac:dyDescent="0.25">
      <c r="A20" s="53">
        <v>13</v>
      </c>
      <c r="B20" s="53" t="s">
        <v>542</v>
      </c>
      <c r="C20" s="53"/>
      <c r="D20" s="53"/>
      <c r="E20" s="54" t="s">
        <v>347</v>
      </c>
      <c r="F20" s="46"/>
      <c r="G20" s="225"/>
      <c r="H20" s="48"/>
    </row>
    <row r="21" spans="1:8" x14ac:dyDescent="0.25">
      <c r="A21" s="53">
        <v>14</v>
      </c>
      <c r="B21" s="53"/>
      <c r="C21" s="53"/>
      <c r="D21" s="53"/>
      <c r="E21" s="55"/>
      <c r="F21" s="57"/>
      <c r="G21" s="47"/>
      <c r="H21" s="48"/>
    </row>
    <row r="22" spans="1:8" x14ac:dyDescent="0.25">
      <c r="A22" s="52">
        <v>15</v>
      </c>
      <c r="B22" s="52"/>
      <c r="C22" s="52"/>
      <c r="D22" s="52"/>
      <c r="E22" s="54" t="s">
        <v>330</v>
      </c>
      <c r="F22" s="225"/>
      <c r="G22" s="48"/>
      <c r="H22" s="48"/>
    </row>
    <row r="23" spans="1:8" x14ac:dyDescent="0.25">
      <c r="A23" s="52">
        <v>16</v>
      </c>
      <c r="B23" s="52" t="s">
        <v>363</v>
      </c>
      <c r="C23" s="52" t="s">
        <v>364</v>
      </c>
      <c r="D23" s="52" t="s">
        <v>365</v>
      </c>
      <c r="E23" s="56"/>
      <c r="F23" s="48"/>
      <c r="G23" s="48"/>
      <c r="H23" s="48"/>
    </row>
  </sheetData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Header>&amp;CMejlans Bollförening r.f.</oddHeader>
    <oddFooter>&amp;Cwww.mbf.fi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110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97</v>
      </c>
      <c r="C4" s="11"/>
      <c r="D4" s="11" t="s">
        <v>135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286</v>
      </c>
      <c r="C7" s="15" t="s">
        <v>290</v>
      </c>
      <c r="D7" s="15" t="s">
        <v>93</v>
      </c>
      <c r="E7" s="15"/>
      <c r="F7" s="15"/>
      <c r="G7" s="15"/>
      <c r="H7" s="15"/>
      <c r="I7" s="16"/>
      <c r="J7" s="19"/>
    </row>
    <row r="8" spans="1:10" ht="14.25" customHeight="1" x14ac:dyDescent="0.25">
      <c r="A8" s="15" t="s">
        <v>8</v>
      </c>
      <c r="B8" s="15" t="s">
        <v>287</v>
      </c>
      <c r="C8" s="15" t="s">
        <v>291</v>
      </c>
      <c r="D8" s="15" t="s">
        <v>197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288</v>
      </c>
      <c r="C9" s="15" t="s">
        <v>292</v>
      </c>
      <c r="D9" s="15" t="s">
        <v>92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 t="s">
        <v>289</v>
      </c>
      <c r="C10" s="15" t="s">
        <v>293</v>
      </c>
      <c r="D10" s="15" t="s">
        <v>91</v>
      </c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J7" sqref="J7"/>
    </sheetView>
  </sheetViews>
  <sheetFormatPr defaultRowHeight="15" outlineLevelRow="1" x14ac:dyDescent="0.25"/>
  <cols>
    <col min="1" max="1" width="2.140625" bestFit="1" customWidth="1"/>
    <col min="2" max="2" width="5.28515625" customWidth="1"/>
    <col min="3" max="3" width="32.28515625" bestFit="1" customWidth="1"/>
    <col min="4" max="4" width="16.85546875" customWidth="1"/>
    <col min="5" max="6" width="6.28515625" bestFit="1" customWidth="1"/>
    <col min="7" max="7" width="7.42578125" bestFit="1" customWidth="1"/>
    <col min="8" max="8" width="6.28515625" bestFit="1" customWidth="1"/>
    <col min="9" max="9" width="6.5703125" bestFit="1" customWidth="1"/>
    <col min="10" max="10" width="9.1406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111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97</v>
      </c>
      <c r="C4" s="11"/>
      <c r="D4" s="11" t="s">
        <v>134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8"/>
    </row>
    <row r="7" spans="1:10" ht="14.25" customHeight="1" x14ac:dyDescent="0.25">
      <c r="A7" s="15" t="s">
        <v>7</v>
      </c>
      <c r="B7" s="15" t="s">
        <v>286</v>
      </c>
      <c r="C7" s="15" t="s">
        <v>290</v>
      </c>
      <c r="D7" s="15" t="s">
        <v>93</v>
      </c>
      <c r="E7" s="15"/>
      <c r="F7" s="15"/>
      <c r="G7" s="15"/>
      <c r="H7" s="15"/>
      <c r="I7" s="16"/>
      <c r="J7" s="19"/>
    </row>
    <row r="8" spans="1:10" ht="14.25" customHeight="1" x14ac:dyDescent="0.25">
      <c r="A8" s="15" t="s">
        <v>8</v>
      </c>
      <c r="B8" s="15" t="s">
        <v>287</v>
      </c>
      <c r="C8" s="15" t="s">
        <v>291</v>
      </c>
      <c r="D8" s="15" t="s">
        <v>197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299</v>
      </c>
      <c r="C9" s="15" t="s">
        <v>300</v>
      </c>
      <c r="D9" s="15" t="s">
        <v>301</v>
      </c>
      <c r="E9" s="15"/>
      <c r="F9" s="15"/>
      <c r="G9" s="15"/>
      <c r="H9" s="15"/>
      <c r="I9" s="16"/>
      <c r="J9" s="19"/>
    </row>
    <row r="10" spans="1:10" ht="14.25" customHeight="1" x14ac:dyDescent="0.25">
      <c r="A10" s="15" t="s">
        <v>10</v>
      </c>
      <c r="B10" s="15" t="s">
        <v>302</v>
      </c>
      <c r="C10" s="15" t="s">
        <v>303</v>
      </c>
      <c r="D10" s="15" t="s">
        <v>92</v>
      </c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/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fitToHeight="0" orientation="portrait" verticalDpi="360" r:id="rId1"/>
  <headerFooter>
    <oddHeader>&amp;CMejlans Bollförening r.f.</oddHeader>
    <oddFooter>&amp;Cwww.mbf.fi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="90" zoomScaleNormal="90" workbookViewId="0">
      <selection activeCell="A38" sqref="A38"/>
    </sheetView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95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236" t="s">
        <v>113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139</v>
      </c>
      <c r="C7" s="15" t="s">
        <v>140</v>
      </c>
      <c r="D7" s="15" t="s">
        <v>141</v>
      </c>
      <c r="E7" s="15" t="s">
        <v>8</v>
      </c>
      <c r="F7" s="15" t="s">
        <v>429</v>
      </c>
      <c r="G7" s="15" t="s">
        <v>430</v>
      </c>
      <c r="H7" s="15" t="s">
        <v>7</v>
      </c>
      <c r="I7" s="16"/>
      <c r="J7" s="18"/>
    </row>
    <row r="8" spans="1:10" ht="14.25" customHeight="1" x14ac:dyDescent="0.25">
      <c r="A8" s="15" t="s">
        <v>8</v>
      </c>
      <c r="B8" s="15" t="s">
        <v>142</v>
      </c>
      <c r="C8" s="15" t="s">
        <v>143</v>
      </c>
      <c r="D8" s="15" t="s">
        <v>25</v>
      </c>
      <c r="E8" s="15" t="s">
        <v>7</v>
      </c>
      <c r="F8" s="15" t="s">
        <v>377</v>
      </c>
      <c r="G8" s="15" t="s">
        <v>431</v>
      </c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144</v>
      </c>
      <c r="C9" s="15" t="s">
        <v>145</v>
      </c>
      <c r="D9" s="15" t="s">
        <v>146</v>
      </c>
      <c r="E9" s="15" t="s">
        <v>89</v>
      </c>
      <c r="F9" s="15" t="s">
        <v>432</v>
      </c>
      <c r="G9" s="15" t="s">
        <v>433</v>
      </c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/>
      <c r="C10" s="15"/>
      <c r="D10" s="15"/>
      <c r="E10" s="15"/>
      <c r="F10" s="15"/>
      <c r="G10" s="15"/>
      <c r="H10" s="15"/>
      <c r="I10" s="16"/>
      <c r="J10" s="19"/>
    </row>
    <row r="11" spans="1:10" ht="15" hidden="1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hidden="1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hidden="1" customHeight="1" outlineLevel="1" x14ac:dyDescent="0.25">
      <c r="A13" s="19"/>
      <c r="B13" s="23"/>
      <c r="C13" s="15" t="s">
        <v>18</v>
      </c>
      <c r="D13" s="15" t="s">
        <v>434</v>
      </c>
      <c r="E13" s="15" t="s">
        <v>435</v>
      </c>
      <c r="F13" s="15" t="s">
        <v>436</v>
      </c>
      <c r="G13" s="15"/>
      <c r="H13" s="15"/>
      <c r="I13" s="15" t="s">
        <v>371</v>
      </c>
      <c r="J13" s="15" t="s">
        <v>10</v>
      </c>
    </row>
    <row r="14" spans="1:10" ht="14.25" hidden="1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hidden="1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hidden="1" customHeight="1" outlineLevel="1" x14ac:dyDescent="0.25">
      <c r="A16" s="19"/>
      <c r="B16" s="23"/>
      <c r="C16" s="15" t="s">
        <v>21</v>
      </c>
      <c r="D16" s="15" t="s">
        <v>437</v>
      </c>
      <c r="E16" s="15" t="s">
        <v>438</v>
      </c>
      <c r="F16" s="15" t="s">
        <v>436</v>
      </c>
      <c r="G16" s="15"/>
      <c r="H16" s="15"/>
      <c r="I16" s="15" t="s">
        <v>371</v>
      </c>
      <c r="J16" s="15" t="s">
        <v>10</v>
      </c>
    </row>
    <row r="17" spans="1:10" ht="14.25" hidden="1" customHeight="1" outlineLevel="1" x14ac:dyDescent="0.25">
      <c r="A17" s="19"/>
      <c r="B17" s="23"/>
      <c r="C17" s="15" t="s">
        <v>22</v>
      </c>
      <c r="D17" s="15" t="s">
        <v>438</v>
      </c>
      <c r="E17" s="15" t="s">
        <v>439</v>
      </c>
      <c r="F17" s="15" t="s">
        <v>438</v>
      </c>
      <c r="G17" s="15" t="s">
        <v>440</v>
      </c>
      <c r="H17" s="15"/>
      <c r="I17" s="15" t="s">
        <v>375</v>
      </c>
      <c r="J17" s="15" t="s">
        <v>9</v>
      </c>
    </row>
    <row r="18" spans="1:10" ht="14.25" hidden="1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collapsed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 t="s">
        <v>147</v>
      </c>
      <c r="C21" s="15" t="s">
        <v>84</v>
      </c>
      <c r="D21" s="15" t="s">
        <v>36</v>
      </c>
      <c r="E21" s="15" t="s">
        <v>9</v>
      </c>
      <c r="F21" s="15" t="s">
        <v>441</v>
      </c>
      <c r="G21" s="15" t="s">
        <v>442</v>
      </c>
      <c r="H21" s="15" t="s">
        <v>7</v>
      </c>
      <c r="I21" s="16"/>
      <c r="J21" s="18"/>
    </row>
    <row r="22" spans="1:10" ht="14.25" customHeight="1" x14ac:dyDescent="0.25">
      <c r="A22" s="15" t="s">
        <v>8</v>
      </c>
      <c r="B22" s="15" t="s">
        <v>148</v>
      </c>
      <c r="C22" s="15" t="s">
        <v>149</v>
      </c>
      <c r="D22" s="15" t="s">
        <v>32</v>
      </c>
      <c r="E22" s="15" t="s">
        <v>7</v>
      </c>
      <c r="F22" s="15" t="s">
        <v>443</v>
      </c>
      <c r="G22" s="15" t="s">
        <v>444</v>
      </c>
      <c r="H22" s="15" t="s">
        <v>9</v>
      </c>
      <c r="I22" s="16"/>
      <c r="J22" s="19"/>
    </row>
    <row r="23" spans="1:10" ht="14.25" customHeight="1" x14ac:dyDescent="0.25">
      <c r="A23" s="15" t="s">
        <v>9</v>
      </c>
      <c r="B23" s="15" t="s">
        <v>150</v>
      </c>
      <c r="C23" s="15" t="s">
        <v>151</v>
      </c>
      <c r="D23" s="15" t="s">
        <v>25</v>
      </c>
      <c r="E23" s="15" t="s">
        <v>8</v>
      </c>
      <c r="F23" s="15" t="s">
        <v>445</v>
      </c>
      <c r="G23" s="15" t="s">
        <v>446</v>
      </c>
      <c r="H23" s="15" t="s">
        <v>8</v>
      </c>
      <c r="I23" s="16"/>
      <c r="J23" s="19"/>
    </row>
    <row r="24" spans="1:10" ht="14.25" customHeight="1" x14ac:dyDescent="0.25">
      <c r="A24" s="15" t="s">
        <v>10</v>
      </c>
      <c r="B24" s="15" t="s">
        <v>152</v>
      </c>
      <c r="C24" s="15" t="s">
        <v>153</v>
      </c>
      <c r="D24" s="15" t="s">
        <v>141</v>
      </c>
      <c r="E24" s="15" t="s">
        <v>89</v>
      </c>
      <c r="F24" s="15" t="s">
        <v>447</v>
      </c>
      <c r="G24" s="15" t="s">
        <v>448</v>
      </c>
      <c r="H24" s="15" t="s">
        <v>10</v>
      </c>
      <c r="I24" s="16"/>
      <c r="J24" s="19"/>
    </row>
    <row r="25" spans="1:10" ht="15" hidden="1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hidden="1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hidden="1" customHeight="1" outlineLevel="1" x14ac:dyDescent="0.25">
      <c r="A27" s="19"/>
      <c r="B27" s="23"/>
      <c r="C27" s="15" t="s">
        <v>18</v>
      </c>
      <c r="D27" s="15" t="s">
        <v>440</v>
      </c>
      <c r="E27" s="15" t="s">
        <v>449</v>
      </c>
      <c r="F27" s="15" t="s">
        <v>438</v>
      </c>
      <c r="G27" s="15" t="s">
        <v>450</v>
      </c>
      <c r="H27" s="15"/>
      <c r="I27" s="15" t="s">
        <v>375</v>
      </c>
      <c r="J27" s="15" t="s">
        <v>10</v>
      </c>
    </row>
    <row r="28" spans="1:10" ht="14.25" hidden="1" customHeight="1" outlineLevel="1" x14ac:dyDescent="0.25">
      <c r="A28" s="19"/>
      <c r="B28" s="23"/>
      <c r="C28" s="15" t="s">
        <v>19</v>
      </c>
      <c r="D28" s="15" t="s">
        <v>435</v>
      </c>
      <c r="E28" s="15" t="s">
        <v>451</v>
      </c>
      <c r="F28" s="15" t="s">
        <v>452</v>
      </c>
      <c r="G28" s="15"/>
      <c r="H28" s="15"/>
      <c r="I28" s="15" t="s">
        <v>371</v>
      </c>
      <c r="J28" s="15" t="s">
        <v>9</v>
      </c>
    </row>
    <row r="29" spans="1:10" ht="14.25" hidden="1" customHeight="1" outlineLevel="1" x14ac:dyDescent="0.25">
      <c r="A29" s="19"/>
      <c r="B29" s="23"/>
      <c r="C29" s="15" t="s">
        <v>20</v>
      </c>
      <c r="D29" s="15" t="s">
        <v>438</v>
      </c>
      <c r="E29" s="15" t="s">
        <v>436</v>
      </c>
      <c r="F29" s="15" t="s">
        <v>451</v>
      </c>
      <c r="G29" s="15"/>
      <c r="H29" s="15"/>
      <c r="I29" s="15" t="s">
        <v>371</v>
      </c>
      <c r="J29" s="15" t="s">
        <v>8</v>
      </c>
    </row>
    <row r="30" spans="1:10" ht="14.25" hidden="1" customHeight="1" outlineLevel="1" x14ac:dyDescent="0.25">
      <c r="A30" s="19"/>
      <c r="B30" s="23"/>
      <c r="C30" s="15" t="s">
        <v>21</v>
      </c>
      <c r="D30" s="15" t="s">
        <v>453</v>
      </c>
      <c r="E30" s="15" t="s">
        <v>435</v>
      </c>
      <c r="F30" s="15" t="s">
        <v>438</v>
      </c>
      <c r="G30" s="15" t="s">
        <v>454</v>
      </c>
      <c r="H30" s="15" t="s">
        <v>454</v>
      </c>
      <c r="I30" s="15" t="s">
        <v>21</v>
      </c>
      <c r="J30" s="15" t="s">
        <v>10</v>
      </c>
    </row>
    <row r="31" spans="1:10" ht="14.25" hidden="1" customHeight="1" outlineLevel="1" x14ac:dyDescent="0.25">
      <c r="A31" s="19"/>
      <c r="B31" s="23"/>
      <c r="C31" s="15" t="s">
        <v>22</v>
      </c>
      <c r="D31" s="15" t="s">
        <v>455</v>
      </c>
      <c r="E31" s="15" t="s">
        <v>455</v>
      </c>
      <c r="F31" s="15" t="s">
        <v>453</v>
      </c>
      <c r="G31" s="15" t="s">
        <v>440</v>
      </c>
      <c r="H31" s="15"/>
      <c r="I31" s="15" t="s">
        <v>375</v>
      </c>
      <c r="J31" s="15" t="s">
        <v>9</v>
      </c>
    </row>
    <row r="32" spans="1:10" ht="14.25" hidden="1" customHeight="1" outlineLevel="1" x14ac:dyDescent="0.25">
      <c r="A32" s="19"/>
      <c r="B32" s="23"/>
      <c r="C32" s="15" t="s">
        <v>23</v>
      </c>
      <c r="D32" s="15" t="s">
        <v>456</v>
      </c>
      <c r="E32" s="15" t="s">
        <v>450</v>
      </c>
      <c r="F32" s="15" t="s">
        <v>438</v>
      </c>
      <c r="G32" s="15"/>
      <c r="H32" s="15"/>
      <c r="I32" s="15" t="s">
        <v>371</v>
      </c>
      <c r="J32" s="15" t="s">
        <v>7</v>
      </c>
    </row>
    <row r="33" spans="1:10" ht="15" customHeight="1" collapsed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7"/>
    </row>
    <row r="35" spans="1:10" ht="14.25" customHeight="1" x14ac:dyDescent="0.25">
      <c r="A35" s="15" t="s">
        <v>7</v>
      </c>
      <c r="B35" s="15" t="s">
        <v>154</v>
      </c>
      <c r="C35" s="15" t="s">
        <v>155</v>
      </c>
      <c r="D35" s="15" t="s">
        <v>25</v>
      </c>
      <c r="E35" s="15" t="s">
        <v>9</v>
      </c>
      <c r="F35" s="15" t="s">
        <v>457</v>
      </c>
      <c r="G35" s="15" t="s">
        <v>458</v>
      </c>
      <c r="H35" s="15" t="s">
        <v>7</v>
      </c>
      <c r="I35" s="16"/>
      <c r="J35" s="19"/>
    </row>
    <row r="36" spans="1:10" ht="14.25" customHeight="1" x14ac:dyDescent="0.25">
      <c r="A36" s="15" t="s">
        <v>8</v>
      </c>
      <c r="B36" s="15" t="s">
        <v>156</v>
      </c>
      <c r="C36" s="15" t="s">
        <v>157</v>
      </c>
      <c r="D36" s="15" t="s">
        <v>141</v>
      </c>
      <c r="E36" s="15" t="s">
        <v>8</v>
      </c>
      <c r="F36" s="15" t="s">
        <v>459</v>
      </c>
      <c r="G36" s="15" t="s">
        <v>460</v>
      </c>
      <c r="H36" s="15" t="s">
        <v>8</v>
      </c>
      <c r="I36" s="16"/>
      <c r="J36" s="19"/>
    </row>
    <row r="37" spans="1:10" ht="14.25" customHeight="1" x14ac:dyDescent="0.25">
      <c r="A37" s="15" t="s">
        <v>9</v>
      </c>
      <c r="B37" s="15" t="s">
        <v>158</v>
      </c>
      <c r="C37" s="15" t="s">
        <v>159</v>
      </c>
      <c r="D37" s="15" t="s">
        <v>31</v>
      </c>
      <c r="E37" s="15" t="s">
        <v>7</v>
      </c>
      <c r="F37" s="15" t="s">
        <v>461</v>
      </c>
      <c r="G37" s="15" t="s">
        <v>462</v>
      </c>
      <c r="H37" s="15" t="s">
        <v>9</v>
      </c>
      <c r="I37" s="16"/>
      <c r="J37" s="19"/>
    </row>
    <row r="38" spans="1:10" ht="14.25" customHeight="1" x14ac:dyDescent="0.25">
      <c r="A38" s="15" t="s">
        <v>10</v>
      </c>
      <c r="B38" s="15" t="s">
        <v>89</v>
      </c>
      <c r="C38" s="15" t="s">
        <v>160</v>
      </c>
      <c r="D38" s="15" t="s">
        <v>30</v>
      </c>
      <c r="E38" s="15" t="s">
        <v>89</v>
      </c>
      <c r="F38" s="15" t="s">
        <v>447</v>
      </c>
      <c r="G38" s="15" t="s">
        <v>463</v>
      </c>
      <c r="H38" s="15" t="s">
        <v>10</v>
      </c>
      <c r="I38" s="16"/>
      <c r="J38" s="19"/>
    </row>
    <row r="39" spans="1:10" ht="15" hidden="1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hidden="1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hidden="1" customHeight="1" outlineLevel="1" x14ac:dyDescent="0.25">
      <c r="A41" s="19"/>
      <c r="B41" s="23"/>
      <c r="C41" s="15" t="s">
        <v>18</v>
      </c>
      <c r="D41" s="15" t="s">
        <v>452</v>
      </c>
      <c r="E41" s="15" t="s">
        <v>440</v>
      </c>
      <c r="F41" s="15" t="s">
        <v>452</v>
      </c>
      <c r="G41" s="15"/>
      <c r="H41" s="15"/>
      <c r="I41" s="15" t="s">
        <v>371</v>
      </c>
      <c r="J41" s="15" t="s">
        <v>10</v>
      </c>
    </row>
    <row r="42" spans="1:10" ht="14.25" hidden="1" customHeight="1" outlineLevel="1" x14ac:dyDescent="0.25">
      <c r="A42" s="19"/>
      <c r="B42" s="23"/>
      <c r="C42" s="15" t="s">
        <v>19</v>
      </c>
      <c r="D42" s="15" t="s">
        <v>455</v>
      </c>
      <c r="E42" s="15" t="s">
        <v>436</v>
      </c>
      <c r="F42" s="15" t="s">
        <v>456</v>
      </c>
      <c r="G42" s="15"/>
      <c r="H42" s="15"/>
      <c r="I42" s="15" t="s">
        <v>371</v>
      </c>
      <c r="J42" s="15" t="s">
        <v>9</v>
      </c>
    </row>
    <row r="43" spans="1:10" ht="14.25" hidden="1" customHeight="1" outlineLevel="1" x14ac:dyDescent="0.25">
      <c r="A43" s="19"/>
      <c r="B43" s="23"/>
      <c r="C43" s="15" t="s">
        <v>20</v>
      </c>
      <c r="D43" s="15" t="s">
        <v>452</v>
      </c>
      <c r="E43" s="15" t="s">
        <v>456</v>
      </c>
      <c r="F43" s="15" t="s">
        <v>450</v>
      </c>
      <c r="G43" s="15"/>
      <c r="H43" s="15"/>
      <c r="I43" s="15" t="s">
        <v>371</v>
      </c>
      <c r="J43" s="15" t="s">
        <v>8</v>
      </c>
    </row>
    <row r="44" spans="1:10" ht="14.25" hidden="1" customHeight="1" outlineLevel="1" x14ac:dyDescent="0.25">
      <c r="A44" s="19"/>
      <c r="B44" s="23"/>
      <c r="C44" s="15" t="s">
        <v>21</v>
      </c>
      <c r="D44" s="15" t="s">
        <v>438</v>
      </c>
      <c r="E44" s="15" t="s">
        <v>440</v>
      </c>
      <c r="F44" s="15" t="s">
        <v>438</v>
      </c>
      <c r="G44" s="15"/>
      <c r="H44" s="15"/>
      <c r="I44" s="15" t="s">
        <v>371</v>
      </c>
      <c r="J44" s="15" t="s">
        <v>10</v>
      </c>
    </row>
    <row r="45" spans="1:10" ht="14.25" hidden="1" customHeight="1" outlineLevel="1" x14ac:dyDescent="0.25">
      <c r="A45" s="19"/>
      <c r="B45" s="23"/>
      <c r="C45" s="15" t="s">
        <v>22</v>
      </c>
      <c r="D45" s="15" t="s">
        <v>434</v>
      </c>
      <c r="E45" s="15" t="s">
        <v>451</v>
      </c>
      <c r="F45" s="15" t="s">
        <v>449</v>
      </c>
      <c r="G45" s="15" t="s">
        <v>438</v>
      </c>
      <c r="H45" s="15"/>
      <c r="I45" s="15" t="s">
        <v>375</v>
      </c>
      <c r="J45" s="15" t="s">
        <v>9</v>
      </c>
    </row>
    <row r="46" spans="1:10" ht="14.25" hidden="1" customHeight="1" outlineLevel="1" x14ac:dyDescent="0.25">
      <c r="A46" s="19"/>
      <c r="B46" s="23"/>
      <c r="C46" s="15" t="s">
        <v>23</v>
      </c>
      <c r="D46" s="15" t="s">
        <v>456</v>
      </c>
      <c r="E46" s="15" t="s">
        <v>436</v>
      </c>
      <c r="F46" s="15" t="s">
        <v>434</v>
      </c>
      <c r="G46" s="15"/>
      <c r="H46" s="15"/>
      <c r="I46" s="15" t="s">
        <v>371</v>
      </c>
      <c r="J46" s="15" t="s">
        <v>7</v>
      </c>
    </row>
    <row r="47" spans="1:10" ht="90" customHeight="1" collapsed="1" x14ac:dyDescent="0.2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25">
      <c r="A48" s="15"/>
      <c r="B48" s="15" t="s">
        <v>0</v>
      </c>
      <c r="C48" s="15" t="s">
        <v>28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7"/>
    </row>
    <row r="49" spans="1:10" ht="14.25" customHeight="1" x14ac:dyDescent="0.25">
      <c r="A49" s="15" t="s">
        <v>7</v>
      </c>
      <c r="B49" s="15" t="s">
        <v>161</v>
      </c>
      <c r="C49" s="15" t="s">
        <v>162</v>
      </c>
      <c r="D49" s="15" t="s">
        <v>31</v>
      </c>
      <c r="E49" s="15" t="s">
        <v>9</v>
      </c>
      <c r="F49" s="15" t="s">
        <v>464</v>
      </c>
      <c r="G49" s="15" t="s">
        <v>465</v>
      </c>
      <c r="H49" s="15" t="s">
        <v>7</v>
      </c>
      <c r="I49" s="16"/>
      <c r="J49" s="19"/>
    </row>
    <row r="50" spans="1:10" ht="14.25" customHeight="1" x14ac:dyDescent="0.25">
      <c r="A50" s="15" t="s">
        <v>8</v>
      </c>
      <c r="B50" s="15" t="s">
        <v>163</v>
      </c>
      <c r="C50" s="15" t="s">
        <v>164</v>
      </c>
      <c r="D50" s="15" t="s">
        <v>32</v>
      </c>
      <c r="E50" s="15" t="s">
        <v>7</v>
      </c>
      <c r="F50" s="15" t="s">
        <v>466</v>
      </c>
      <c r="G50" s="15" t="s">
        <v>467</v>
      </c>
      <c r="H50" s="15" t="s">
        <v>9</v>
      </c>
      <c r="I50" s="16"/>
      <c r="J50" s="19"/>
    </row>
    <row r="51" spans="1:10" ht="14.25" customHeight="1" x14ac:dyDescent="0.25">
      <c r="A51" s="15" t="s">
        <v>9</v>
      </c>
      <c r="B51" s="15" t="s">
        <v>165</v>
      </c>
      <c r="C51" s="15" t="s">
        <v>166</v>
      </c>
      <c r="D51" s="15" t="s">
        <v>25</v>
      </c>
      <c r="E51" s="15" t="s">
        <v>8</v>
      </c>
      <c r="F51" s="15" t="s">
        <v>468</v>
      </c>
      <c r="G51" s="15" t="s">
        <v>469</v>
      </c>
      <c r="H51" s="15" t="s">
        <v>8</v>
      </c>
      <c r="I51" s="16"/>
      <c r="J51" s="19"/>
    </row>
    <row r="52" spans="1:10" ht="14.25" customHeight="1" x14ac:dyDescent="0.25">
      <c r="A52" s="15" t="s">
        <v>10</v>
      </c>
      <c r="B52" s="15" t="s">
        <v>167</v>
      </c>
      <c r="C52" s="15" t="s">
        <v>168</v>
      </c>
      <c r="D52" s="15" t="s">
        <v>30</v>
      </c>
      <c r="E52" s="15" t="s">
        <v>89</v>
      </c>
      <c r="F52" s="15" t="s">
        <v>447</v>
      </c>
      <c r="G52" s="15" t="s">
        <v>470</v>
      </c>
      <c r="H52" s="15" t="s">
        <v>10</v>
      </c>
      <c r="I52" s="16"/>
      <c r="J52" s="19"/>
    </row>
    <row r="53" spans="1:10" ht="15" hidden="1" customHeight="1" outlineLevel="1" x14ac:dyDescent="0.2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hidden="1" customHeight="1" outlineLevel="1" x14ac:dyDescent="0.2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hidden="1" customHeight="1" outlineLevel="1" x14ac:dyDescent="0.25">
      <c r="A55" s="19"/>
      <c r="B55" s="23"/>
      <c r="C55" s="15" t="s">
        <v>18</v>
      </c>
      <c r="D55" s="15" t="s">
        <v>436</v>
      </c>
      <c r="E55" s="15" t="s">
        <v>438</v>
      </c>
      <c r="F55" s="15" t="s">
        <v>455</v>
      </c>
      <c r="G55" s="15"/>
      <c r="H55" s="15"/>
      <c r="I55" s="15" t="s">
        <v>371</v>
      </c>
      <c r="J55" s="15" t="s">
        <v>10</v>
      </c>
    </row>
    <row r="56" spans="1:10" ht="14.25" hidden="1" customHeight="1" outlineLevel="1" x14ac:dyDescent="0.25">
      <c r="A56" s="19"/>
      <c r="B56" s="23"/>
      <c r="C56" s="15" t="s">
        <v>19</v>
      </c>
      <c r="D56" s="15" t="s">
        <v>436</v>
      </c>
      <c r="E56" s="15" t="s">
        <v>438</v>
      </c>
      <c r="F56" s="15" t="s">
        <v>450</v>
      </c>
      <c r="G56" s="15"/>
      <c r="H56" s="15"/>
      <c r="I56" s="15" t="s">
        <v>371</v>
      </c>
      <c r="J56" s="15" t="s">
        <v>9</v>
      </c>
    </row>
    <row r="57" spans="1:10" ht="14.25" hidden="1" customHeight="1" outlineLevel="1" x14ac:dyDescent="0.25">
      <c r="A57" s="19"/>
      <c r="B57" s="23"/>
      <c r="C57" s="15" t="s">
        <v>20</v>
      </c>
      <c r="D57" s="15" t="s">
        <v>452</v>
      </c>
      <c r="E57" s="15" t="s">
        <v>450</v>
      </c>
      <c r="F57" s="15" t="s">
        <v>440</v>
      </c>
      <c r="G57" s="15"/>
      <c r="H57" s="15"/>
      <c r="I57" s="15" t="s">
        <v>371</v>
      </c>
      <c r="J57" s="15" t="s">
        <v>8</v>
      </c>
    </row>
    <row r="58" spans="1:10" ht="14.25" hidden="1" customHeight="1" outlineLevel="1" x14ac:dyDescent="0.25">
      <c r="A58" s="19"/>
      <c r="B58" s="23"/>
      <c r="C58" s="15" t="s">
        <v>21</v>
      </c>
      <c r="D58" s="15" t="s">
        <v>449</v>
      </c>
      <c r="E58" s="15" t="s">
        <v>438</v>
      </c>
      <c r="F58" s="15" t="s">
        <v>471</v>
      </c>
      <c r="G58" s="15" t="s">
        <v>449</v>
      </c>
      <c r="H58" s="15"/>
      <c r="I58" s="15" t="s">
        <v>18</v>
      </c>
      <c r="J58" s="15" t="s">
        <v>10</v>
      </c>
    </row>
    <row r="59" spans="1:10" ht="14.25" hidden="1" customHeight="1" outlineLevel="1" x14ac:dyDescent="0.25">
      <c r="A59" s="19"/>
      <c r="B59" s="23"/>
      <c r="C59" s="15" t="s">
        <v>22</v>
      </c>
      <c r="D59" s="15" t="s">
        <v>472</v>
      </c>
      <c r="E59" s="15" t="s">
        <v>456</v>
      </c>
      <c r="F59" s="15" t="s">
        <v>472</v>
      </c>
      <c r="G59" s="15"/>
      <c r="H59" s="15"/>
      <c r="I59" s="15" t="s">
        <v>371</v>
      </c>
      <c r="J59" s="15" t="s">
        <v>9</v>
      </c>
    </row>
    <row r="60" spans="1:10" ht="14.25" hidden="1" customHeight="1" outlineLevel="1" x14ac:dyDescent="0.25">
      <c r="A60" s="19"/>
      <c r="B60" s="23"/>
      <c r="C60" s="15" t="s">
        <v>23</v>
      </c>
      <c r="D60" s="15" t="s">
        <v>456</v>
      </c>
      <c r="E60" s="15" t="s">
        <v>452</v>
      </c>
      <c r="F60" s="15" t="s">
        <v>438</v>
      </c>
      <c r="G60" s="15"/>
      <c r="H60" s="15"/>
      <c r="I60" s="15" t="s">
        <v>371</v>
      </c>
      <c r="J60" s="15" t="s">
        <v>7</v>
      </c>
    </row>
    <row r="61" spans="1:10" ht="15" customHeight="1" collapsed="1" x14ac:dyDescent="0.2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25">
      <c r="A62" s="15"/>
      <c r="B62" s="15" t="s">
        <v>0</v>
      </c>
      <c r="C62" s="15" t="s">
        <v>29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7"/>
    </row>
    <row r="63" spans="1:10" ht="14.25" customHeight="1" x14ac:dyDescent="0.25">
      <c r="A63" s="15" t="s">
        <v>7</v>
      </c>
      <c r="B63" s="15" t="s">
        <v>169</v>
      </c>
      <c r="C63" s="15" t="s">
        <v>170</v>
      </c>
      <c r="D63" s="15" t="s">
        <v>32</v>
      </c>
      <c r="E63" s="15" t="s">
        <v>8</v>
      </c>
      <c r="F63" s="15" t="s">
        <v>473</v>
      </c>
      <c r="G63" s="15" t="s">
        <v>474</v>
      </c>
      <c r="H63" s="15" t="s">
        <v>7</v>
      </c>
      <c r="I63" s="16" t="s">
        <v>475</v>
      </c>
      <c r="J63" s="19"/>
    </row>
    <row r="64" spans="1:10" ht="14.25" customHeight="1" x14ac:dyDescent="0.25">
      <c r="A64" s="15" t="s">
        <v>8</v>
      </c>
      <c r="B64" s="15" t="s">
        <v>171</v>
      </c>
      <c r="C64" s="15" t="s">
        <v>172</v>
      </c>
      <c r="D64" s="15" t="s">
        <v>173</v>
      </c>
      <c r="E64" s="15" t="s">
        <v>8</v>
      </c>
      <c r="F64" s="15" t="s">
        <v>445</v>
      </c>
      <c r="G64" s="15" t="s">
        <v>476</v>
      </c>
      <c r="H64" s="15" t="s">
        <v>9</v>
      </c>
      <c r="I64" s="16" t="s">
        <v>276</v>
      </c>
      <c r="J64" s="19"/>
    </row>
    <row r="65" spans="1:10" ht="14.25" customHeight="1" x14ac:dyDescent="0.25">
      <c r="A65" s="15" t="s">
        <v>9</v>
      </c>
      <c r="B65" s="15" t="s">
        <v>174</v>
      </c>
      <c r="C65" s="15" t="s">
        <v>175</v>
      </c>
      <c r="D65" s="15" t="s">
        <v>30</v>
      </c>
      <c r="E65" s="15" t="s">
        <v>8</v>
      </c>
      <c r="F65" s="15" t="s">
        <v>477</v>
      </c>
      <c r="G65" s="15" t="s">
        <v>478</v>
      </c>
      <c r="H65" s="15" t="s">
        <v>8</v>
      </c>
      <c r="I65" s="16" t="s">
        <v>397</v>
      </c>
      <c r="J65" s="19"/>
    </row>
    <row r="66" spans="1:10" ht="14.25" customHeight="1" x14ac:dyDescent="0.25">
      <c r="A66" s="15" t="s">
        <v>10</v>
      </c>
      <c r="B66" s="15" t="s">
        <v>176</v>
      </c>
      <c r="C66" s="15" t="s">
        <v>177</v>
      </c>
      <c r="D66" s="15" t="s">
        <v>141</v>
      </c>
      <c r="E66" s="15" t="s">
        <v>89</v>
      </c>
      <c r="F66" s="15" t="s">
        <v>447</v>
      </c>
      <c r="G66" s="15" t="s">
        <v>479</v>
      </c>
      <c r="H66" s="15" t="s">
        <v>10</v>
      </c>
      <c r="I66" s="16"/>
      <c r="J66" s="19"/>
    </row>
    <row r="67" spans="1:10" ht="15" hidden="1" customHeight="1" outlineLevel="1" x14ac:dyDescent="0.2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hidden="1" customHeight="1" outlineLevel="1" x14ac:dyDescent="0.2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hidden="1" customHeight="1" outlineLevel="1" x14ac:dyDescent="0.25">
      <c r="A69" s="19"/>
      <c r="B69" s="23"/>
      <c r="C69" s="15" t="s">
        <v>18</v>
      </c>
      <c r="D69" s="15" t="s">
        <v>450</v>
      </c>
      <c r="E69" s="15" t="s">
        <v>450</v>
      </c>
      <c r="F69" s="15" t="s">
        <v>480</v>
      </c>
      <c r="G69" s="15" t="s">
        <v>440</v>
      </c>
      <c r="H69" s="15"/>
      <c r="I69" s="15" t="s">
        <v>375</v>
      </c>
      <c r="J69" s="15" t="s">
        <v>10</v>
      </c>
    </row>
    <row r="70" spans="1:10" ht="14.25" hidden="1" customHeight="1" outlineLevel="1" x14ac:dyDescent="0.25">
      <c r="A70" s="19"/>
      <c r="B70" s="23"/>
      <c r="C70" s="15" t="s">
        <v>19</v>
      </c>
      <c r="D70" s="15" t="s">
        <v>451</v>
      </c>
      <c r="E70" s="15" t="s">
        <v>451</v>
      </c>
      <c r="F70" s="15" t="s">
        <v>456</v>
      </c>
      <c r="G70" s="15"/>
      <c r="H70" s="15"/>
      <c r="I70" s="15" t="s">
        <v>371</v>
      </c>
      <c r="J70" s="15" t="s">
        <v>9</v>
      </c>
    </row>
    <row r="71" spans="1:10" ht="14.25" hidden="1" customHeight="1" outlineLevel="1" x14ac:dyDescent="0.25">
      <c r="A71" s="19"/>
      <c r="B71" s="23"/>
      <c r="C71" s="15" t="s">
        <v>20</v>
      </c>
      <c r="D71" s="15" t="s">
        <v>452</v>
      </c>
      <c r="E71" s="15" t="s">
        <v>436</v>
      </c>
      <c r="F71" s="15" t="s">
        <v>452</v>
      </c>
      <c r="G71" s="15"/>
      <c r="H71" s="15"/>
      <c r="I71" s="15" t="s">
        <v>371</v>
      </c>
      <c r="J71" s="15" t="s">
        <v>8</v>
      </c>
    </row>
    <row r="72" spans="1:10" ht="14.25" hidden="1" customHeight="1" outlineLevel="1" x14ac:dyDescent="0.25">
      <c r="A72" s="19"/>
      <c r="B72" s="23"/>
      <c r="C72" s="15" t="s">
        <v>21</v>
      </c>
      <c r="D72" s="15" t="s">
        <v>480</v>
      </c>
      <c r="E72" s="15" t="s">
        <v>434</v>
      </c>
      <c r="F72" s="15" t="s">
        <v>481</v>
      </c>
      <c r="G72" s="15" t="s">
        <v>449</v>
      </c>
      <c r="H72" s="15"/>
      <c r="I72" s="15" t="s">
        <v>18</v>
      </c>
      <c r="J72" s="15" t="s">
        <v>10</v>
      </c>
    </row>
    <row r="73" spans="1:10" ht="14.25" hidden="1" customHeight="1" outlineLevel="1" x14ac:dyDescent="0.25">
      <c r="A73" s="19"/>
      <c r="B73" s="23"/>
      <c r="C73" s="15" t="s">
        <v>22</v>
      </c>
      <c r="D73" s="15" t="s">
        <v>437</v>
      </c>
      <c r="E73" s="15" t="s">
        <v>454</v>
      </c>
      <c r="F73" s="15" t="s">
        <v>437</v>
      </c>
      <c r="G73" s="15" t="s">
        <v>481</v>
      </c>
      <c r="H73" s="15" t="s">
        <v>449</v>
      </c>
      <c r="I73" s="15" t="s">
        <v>21</v>
      </c>
      <c r="J73" s="15" t="s">
        <v>9</v>
      </c>
    </row>
    <row r="74" spans="1:10" ht="14.25" hidden="1" customHeight="1" outlineLevel="1" x14ac:dyDescent="0.25">
      <c r="A74" s="19"/>
      <c r="B74" s="23"/>
      <c r="C74" s="15" t="s">
        <v>23</v>
      </c>
      <c r="D74" s="15" t="s">
        <v>451</v>
      </c>
      <c r="E74" s="15" t="s">
        <v>451</v>
      </c>
      <c r="F74" s="15" t="s">
        <v>436</v>
      </c>
      <c r="G74" s="15"/>
      <c r="H74" s="15"/>
      <c r="I74" s="15" t="s">
        <v>371</v>
      </c>
      <c r="J74" s="15" t="s">
        <v>7</v>
      </c>
    </row>
    <row r="75" spans="1:10" collapsed="1" x14ac:dyDescent="0.25">
      <c r="A75" s="25"/>
      <c r="B75" s="25"/>
      <c r="C75" s="25"/>
      <c r="D75" s="25"/>
      <c r="E75" s="25"/>
      <c r="F75" s="25"/>
      <c r="G75" s="25"/>
      <c r="H75" s="25"/>
      <c r="J75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99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11" t="s">
        <v>127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178</v>
      </c>
      <c r="C7" s="15" t="s">
        <v>25</v>
      </c>
      <c r="D7" s="15" t="s">
        <v>25</v>
      </c>
      <c r="E7" s="15" t="s">
        <v>9</v>
      </c>
      <c r="F7" s="15"/>
      <c r="G7" s="15"/>
      <c r="H7" s="15" t="s">
        <v>7</v>
      </c>
      <c r="I7" s="16"/>
      <c r="J7" s="18"/>
    </row>
    <row r="8" spans="1:10" ht="14.25" customHeight="1" x14ac:dyDescent="0.25">
      <c r="A8" s="15" t="s">
        <v>8</v>
      </c>
      <c r="B8" s="15" t="s">
        <v>179</v>
      </c>
      <c r="C8" s="15" t="s">
        <v>141</v>
      </c>
      <c r="D8" s="15" t="s">
        <v>141</v>
      </c>
      <c r="E8" s="15" t="s">
        <v>8</v>
      </c>
      <c r="F8" s="15"/>
      <c r="G8" s="15"/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180</v>
      </c>
      <c r="C9" s="15" t="s">
        <v>181</v>
      </c>
      <c r="D9" s="15" t="s">
        <v>181</v>
      </c>
      <c r="E9" s="15" t="s">
        <v>7</v>
      </c>
      <c r="F9" s="15"/>
      <c r="G9" s="15"/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 t="s">
        <v>182</v>
      </c>
      <c r="C10" s="15" t="s">
        <v>30</v>
      </c>
      <c r="D10" s="15" t="s">
        <v>30</v>
      </c>
      <c r="E10" s="15" t="s">
        <v>89</v>
      </c>
      <c r="F10" s="15"/>
      <c r="G10" s="15"/>
      <c r="H10" s="15" t="s">
        <v>10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375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 t="s">
        <v>375</v>
      </c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 t="s">
        <v>371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 t="s">
        <v>375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 t="s">
        <v>376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 t="s">
        <v>376</v>
      </c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>
      <selection activeCell="A11" sqref="A11"/>
    </sheetView>
  </sheetViews>
  <sheetFormatPr defaultRowHeight="15" x14ac:dyDescent="0.25"/>
  <cols>
    <col min="1" max="1" width="4.140625" customWidth="1"/>
    <col min="2" max="2" width="5.28515625" customWidth="1"/>
    <col min="3" max="3" width="16.7109375" customWidth="1"/>
    <col min="4" max="4" width="13" customWidth="1"/>
    <col min="5" max="7" width="16.7109375" customWidth="1"/>
    <col min="8" max="8" width="17.140625" customWidth="1"/>
    <col min="9" max="9" width="8.5703125" customWidth="1"/>
  </cols>
  <sheetData>
    <row r="1" spans="1:9" ht="15.75" thickBot="1" x14ac:dyDescent="0.3"/>
    <row r="2" spans="1:9" ht="18" customHeight="1" x14ac:dyDescent="0.25">
      <c r="A2" s="59"/>
      <c r="B2" s="2" t="s">
        <v>94</v>
      </c>
      <c r="C2" s="3"/>
      <c r="D2" s="3"/>
      <c r="E2" s="4"/>
      <c r="F2" s="60"/>
      <c r="G2" s="61"/>
      <c r="H2" s="61"/>
      <c r="I2" s="62"/>
    </row>
    <row r="3" spans="1:9" ht="15" customHeight="1" x14ac:dyDescent="0.25">
      <c r="A3" s="59"/>
      <c r="B3" s="8" t="s">
        <v>99</v>
      </c>
      <c r="C3" s="7"/>
      <c r="D3" s="7"/>
      <c r="E3" s="9"/>
      <c r="F3" s="60"/>
      <c r="G3" s="61"/>
      <c r="H3" s="61"/>
      <c r="I3" s="62"/>
    </row>
    <row r="4" spans="1:9" ht="15" customHeight="1" thickBot="1" x14ac:dyDescent="0.3">
      <c r="A4" s="59"/>
      <c r="B4" s="10" t="s">
        <v>96</v>
      </c>
      <c r="C4" s="11"/>
      <c r="D4" s="11" t="s">
        <v>136</v>
      </c>
      <c r="E4" s="12"/>
      <c r="F4" s="60"/>
      <c r="G4" s="61"/>
      <c r="H4" s="61"/>
      <c r="I4" s="62"/>
    </row>
    <row r="5" spans="1:9" ht="15" customHeight="1" x14ac:dyDescent="0.25">
      <c r="A5" s="63"/>
      <c r="B5" s="64"/>
      <c r="C5" s="64"/>
      <c r="D5" s="64"/>
      <c r="E5" s="65"/>
      <c r="F5" s="61"/>
      <c r="G5" s="61"/>
      <c r="H5" s="61"/>
      <c r="I5" s="62"/>
    </row>
    <row r="6" spans="1:9" ht="13.5" customHeight="1" x14ac:dyDescent="0.25">
      <c r="A6" s="66"/>
      <c r="B6" s="66" t="s">
        <v>0</v>
      </c>
      <c r="C6" s="66" t="s">
        <v>39</v>
      </c>
      <c r="D6" s="66" t="s">
        <v>2</v>
      </c>
      <c r="E6" s="78"/>
      <c r="F6" s="79" t="s">
        <v>125</v>
      </c>
      <c r="G6" s="79" t="s">
        <v>137</v>
      </c>
      <c r="H6" s="61"/>
      <c r="I6" s="62"/>
    </row>
    <row r="7" spans="1:9" ht="13.5" customHeight="1" x14ac:dyDescent="0.25">
      <c r="A7" s="67">
        <v>1</v>
      </c>
      <c r="B7" s="67" t="s">
        <v>305</v>
      </c>
      <c r="C7" s="67" t="s">
        <v>306</v>
      </c>
      <c r="D7" s="67" t="s">
        <v>306</v>
      </c>
      <c r="E7" s="68" t="s">
        <v>7</v>
      </c>
      <c r="F7" s="61"/>
      <c r="G7" s="61"/>
      <c r="H7" s="69"/>
      <c r="I7" s="70"/>
    </row>
    <row r="8" spans="1:9" ht="13.5" customHeight="1" x14ac:dyDescent="0.25">
      <c r="A8" s="67">
        <v>2</v>
      </c>
      <c r="B8" s="67"/>
      <c r="C8" s="67"/>
      <c r="D8" s="67"/>
      <c r="E8" s="71"/>
      <c r="F8" s="36" t="s">
        <v>7</v>
      </c>
      <c r="G8" s="61"/>
      <c r="H8" s="69"/>
      <c r="I8" s="70"/>
    </row>
    <row r="9" spans="1:9" ht="13.5" customHeight="1" x14ac:dyDescent="0.25">
      <c r="A9" s="66">
        <v>3</v>
      </c>
      <c r="B9" s="66"/>
      <c r="C9" s="66"/>
      <c r="D9" s="66"/>
      <c r="E9" s="68" t="s">
        <v>10</v>
      </c>
      <c r="F9" s="71" t="s">
        <v>371</v>
      </c>
      <c r="G9" s="60"/>
      <c r="H9" s="69"/>
      <c r="I9" s="70"/>
    </row>
    <row r="10" spans="1:9" ht="13.5" customHeight="1" x14ac:dyDescent="0.25">
      <c r="A10" s="66">
        <v>4</v>
      </c>
      <c r="B10" s="66" t="s">
        <v>307</v>
      </c>
      <c r="C10" s="66" t="s">
        <v>141</v>
      </c>
      <c r="D10" s="66" t="s">
        <v>141</v>
      </c>
      <c r="E10" s="72"/>
      <c r="F10" s="59"/>
      <c r="G10" s="36" t="s">
        <v>7</v>
      </c>
      <c r="H10" s="69"/>
      <c r="I10" s="70"/>
    </row>
    <row r="11" spans="1:9" ht="13.5" customHeight="1" x14ac:dyDescent="0.25">
      <c r="A11" s="67">
        <v>5</v>
      </c>
      <c r="B11" s="67" t="s">
        <v>308</v>
      </c>
      <c r="C11" s="67" t="s">
        <v>25</v>
      </c>
      <c r="D11" s="67" t="s">
        <v>25</v>
      </c>
      <c r="E11" s="68" t="s">
        <v>271</v>
      </c>
      <c r="F11" s="59"/>
      <c r="G11" s="72" t="s">
        <v>375</v>
      </c>
      <c r="I11" s="70"/>
    </row>
    <row r="12" spans="1:9" ht="13.5" customHeight="1" x14ac:dyDescent="0.25">
      <c r="A12" s="67">
        <v>6</v>
      </c>
      <c r="B12" s="67"/>
      <c r="C12" s="67"/>
      <c r="D12" s="67"/>
      <c r="E12" s="71"/>
      <c r="F12" s="74" t="s">
        <v>310</v>
      </c>
      <c r="G12" s="73"/>
      <c r="I12" s="70"/>
    </row>
    <row r="13" spans="1:9" ht="13.5" customHeight="1" x14ac:dyDescent="0.25">
      <c r="A13" s="66">
        <v>7</v>
      </c>
      <c r="B13" s="66"/>
      <c r="C13" s="66"/>
      <c r="D13" s="66"/>
      <c r="E13" s="68" t="s">
        <v>310</v>
      </c>
      <c r="F13" s="72" t="s">
        <v>371</v>
      </c>
      <c r="G13" s="73"/>
      <c r="I13" s="70"/>
    </row>
    <row r="14" spans="1:9" ht="13.5" customHeight="1" x14ac:dyDescent="0.25">
      <c r="A14" s="66">
        <v>8</v>
      </c>
      <c r="B14" s="66" t="s">
        <v>309</v>
      </c>
      <c r="C14" s="66" t="s">
        <v>32</v>
      </c>
      <c r="D14" s="66" t="s">
        <v>32</v>
      </c>
      <c r="E14" s="72"/>
      <c r="F14" s="61"/>
      <c r="G14" s="73"/>
      <c r="I14" s="70"/>
    </row>
    <row r="15" spans="1:9" ht="15" customHeight="1" x14ac:dyDescent="0.25">
      <c r="F15" s="69"/>
      <c r="I15" s="70"/>
    </row>
    <row r="16" spans="1:9" ht="13.5" customHeight="1" x14ac:dyDescent="0.25">
      <c r="I16" s="70"/>
    </row>
    <row r="17" spans="7:9" ht="13.5" customHeight="1" x14ac:dyDescent="0.25">
      <c r="I17" s="70"/>
    </row>
    <row r="18" spans="7:9" ht="13.5" customHeight="1" x14ac:dyDescent="0.25">
      <c r="I18" s="70"/>
    </row>
    <row r="19" spans="7:9" ht="13.5" customHeight="1" x14ac:dyDescent="0.25">
      <c r="I19" s="70"/>
    </row>
    <row r="20" spans="7:9" ht="13.5" customHeight="1" x14ac:dyDescent="0.25">
      <c r="I20" s="70"/>
    </row>
    <row r="21" spans="7:9" ht="13.5" customHeight="1" x14ac:dyDescent="0.25">
      <c r="I21" s="70"/>
    </row>
    <row r="22" spans="7:9" ht="13.5" customHeight="1" x14ac:dyDescent="0.25">
      <c r="I22" s="70"/>
    </row>
    <row r="23" spans="7:9" ht="13.5" customHeight="1" x14ac:dyDescent="0.25">
      <c r="G23" s="69"/>
      <c r="H23" s="69"/>
      <c r="I23" s="70"/>
    </row>
    <row r="24" spans="7:9" ht="15" customHeight="1" x14ac:dyDescent="0.25">
      <c r="G24" s="61"/>
      <c r="H24" s="61"/>
      <c r="I24" s="62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8"/>
  <sheetViews>
    <sheetView workbookViewId="0"/>
  </sheetViews>
  <sheetFormatPr defaultRowHeight="15" outlineLevelRow="1" x14ac:dyDescent="0.25"/>
  <cols>
    <col min="1" max="1" width="4.85546875" customWidth="1"/>
    <col min="2" max="2" width="4.5703125" customWidth="1"/>
    <col min="3" max="3" width="18.42578125" customWidth="1"/>
    <col min="4" max="4" width="20.7109375" customWidth="1"/>
    <col min="5" max="5" width="2.28515625" customWidth="1"/>
    <col min="6" max="10" width="5.7109375" customWidth="1"/>
    <col min="11" max="11" width="4.28515625" customWidth="1"/>
    <col min="12" max="12" width="4.140625" customWidth="1"/>
    <col min="13" max="14" width="5.7109375" customWidth="1"/>
  </cols>
  <sheetData>
    <row r="2" spans="1:14" ht="15.75" thickBot="1" x14ac:dyDescent="0.3">
      <c r="A2" s="88" t="s">
        <v>388</v>
      </c>
    </row>
    <row r="3" spans="1:14" ht="16.5" outlineLevel="1" thickTop="1" x14ac:dyDescent="0.25">
      <c r="A3" s="25"/>
      <c r="B3" s="89"/>
      <c r="C3" s="90"/>
      <c r="D3" s="91"/>
      <c r="E3" s="91"/>
      <c r="F3" s="258" t="s">
        <v>40</v>
      </c>
      <c r="G3" s="259"/>
      <c r="H3" s="260" t="s">
        <v>304</v>
      </c>
      <c r="I3" s="261"/>
      <c r="J3" s="261"/>
      <c r="K3" s="261"/>
      <c r="L3" s="261"/>
      <c r="M3" s="261"/>
      <c r="N3" s="262"/>
    </row>
    <row r="4" spans="1:14" ht="15.75" outlineLevel="1" x14ac:dyDescent="0.25">
      <c r="A4" s="25"/>
      <c r="B4" s="92"/>
      <c r="C4" s="93"/>
      <c r="D4" s="94"/>
      <c r="E4" s="95"/>
      <c r="F4" s="263" t="s">
        <v>41</v>
      </c>
      <c r="G4" s="264"/>
      <c r="H4" s="265" t="s">
        <v>25</v>
      </c>
      <c r="I4" s="266"/>
      <c r="J4" s="266"/>
      <c r="K4" s="266"/>
      <c r="L4" s="266"/>
      <c r="M4" s="266"/>
      <c r="N4" s="267"/>
    </row>
    <row r="5" spans="1:14" ht="15.75" outlineLevel="1" x14ac:dyDescent="0.25">
      <c r="A5" s="25"/>
      <c r="B5" s="96"/>
      <c r="C5" s="97"/>
      <c r="D5" s="95"/>
      <c r="E5" s="95"/>
      <c r="F5" s="268" t="s">
        <v>42</v>
      </c>
      <c r="G5" s="269"/>
      <c r="H5" s="270" t="s">
        <v>99</v>
      </c>
      <c r="I5" s="271"/>
      <c r="J5" s="271"/>
      <c r="K5" s="271"/>
      <c r="L5" s="271"/>
      <c r="M5" s="271"/>
      <c r="N5" s="272"/>
    </row>
    <row r="6" spans="1:14" ht="21" outlineLevel="1" thickBot="1" x14ac:dyDescent="0.35">
      <c r="A6" s="25"/>
      <c r="B6" s="98"/>
      <c r="C6" s="99" t="s">
        <v>43</v>
      </c>
      <c r="D6" s="100"/>
      <c r="E6" s="95"/>
      <c r="F6" s="273" t="s">
        <v>44</v>
      </c>
      <c r="G6" s="274"/>
      <c r="H6" s="275">
        <v>43533</v>
      </c>
      <c r="I6" s="276"/>
      <c r="J6" s="277"/>
      <c r="K6" s="101" t="s">
        <v>45</v>
      </c>
      <c r="L6" s="278"/>
      <c r="M6" s="279"/>
      <c r="N6" s="280"/>
    </row>
    <row r="7" spans="1:14" ht="16.5" outlineLevel="1" thickTop="1" x14ac:dyDescent="0.25">
      <c r="A7" s="25"/>
      <c r="B7" s="102"/>
      <c r="C7" s="103"/>
      <c r="D7" s="95"/>
      <c r="E7" s="95"/>
      <c r="F7" s="104"/>
      <c r="G7" s="103"/>
      <c r="H7" s="103"/>
      <c r="I7" s="105"/>
      <c r="J7" s="106"/>
      <c r="K7" s="107"/>
      <c r="L7" s="107"/>
      <c r="M7" s="107"/>
      <c r="N7" s="108"/>
    </row>
    <row r="8" spans="1:14" ht="16.5" outlineLevel="1" thickBot="1" x14ac:dyDescent="0.3">
      <c r="A8" s="25"/>
      <c r="B8" s="109" t="s">
        <v>46</v>
      </c>
      <c r="C8" s="239" t="s">
        <v>25</v>
      </c>
      <c r="D8" s="240"/>
      <c r="E8" s="110"/>
      <c r="F8" s="111" t="s">
        <v>47</v>
      </c>
      <c r="G8" s="239" t="s">
        <v>181</v>
      </c>
      <c r="H8" s="241"/>
      <c r="I8" s="241"/>
      <c r="J8" s="241"/>
      <c r="K8" s="241"/>
      <c r="L8" s="241"/>
      <c r="M8" s="241"/>
      <c r="N8" s="242"/>
    </row>
    <row r="9" spans="1:14" outlineLevel="1" x14ac:dyDescent="0.25">
      <c r="A9" s="25"/>
      <c r="B9" s="112" t="s">
        <v>48</v>
      </c>
      <c r="C9" s="243" t="s">
        <v>143</v>
      </c>
      <c r="D9" s="244"/>
      <c r="E9" s="113"/>
      <c r="F9" s="114" t="s">
        <v>49</v>
      </c>
      <c r="G9" s="243" t="s">
        <v>162</v>
      </c>
      <c r="H9" s="245"/>
      <c r="I9" s="245"/>
      <c r="J9" s="245"/>
      <c r="K9" s="245"/>
      <c r="L9" s="245"/>
      <c r="M9" s="245"/>
      <c r="N9" s="246"/>
    </row>
    <row r="10" spans="1:14" outlineLevel="1" x14ac:dyDescent="0.25">
      <c r="A10" s="25"/>
      <c r="B10" s="115" t="s">
        <v>50</v>
      </c>
      <c r="C10" s="247" t="s">
        <v>155</v>
      </c>
      <c r="D10" s="248"/>
      <c r="E10" s="113"/>
      <c r="F10" s="116" t="s">
        <v>51</v>
      </c>
      <c r="G10" s="249"/>
      <c r="H10" s="250"/>
      <c r="I10" s="250"/>
      <c r="J10" s="250"/>
      <c r="K10" s="250"/>
      <c r="L10" s="250"/>
      <c r="M10" s="250"/>
      <c r="N10" s="251"/>
    </row>
    <row r="11" spans="1:14" outlineLevel="1" x14ac:dyDescent="0.25">
      <c r="A11" s="25"/>
      <c r="B11" s="115" t="s">
        <v>52</v>
      </c>
      <c r="C11" s="247" t="s">
        <v>409</v>
      </c>
      <c r="D11" s="248"/>
      <c r="E11" s="113"/>
      <c r="F11" s="117" t="s">
        <v>53</v>
      </c>
      <c r="G11" s="249" t="s">
        <v>159</v>
      </c>
      <c r="H11" s="250"/>
      <c r="I11" s="250"/>
      <c r="J11" s="250"/>
      <c r="K11" s="250"/>
      <c r="L11" s="250"/>
      <c r="M11" s="250"/>
      <c r="N11" s="251"/>
    </row>
    <row r="12" spans="1:14" ht="15.75" outlineLevel="1" x14ac:dyDescent="0.25">
      <c r="A12" s="25"/>
      <c r="B12" s="118"/>
      <c r="C12" s="95"/>
      <c r="D12" s="95"/>
      <c r="E12" s="95"/>
      <c r="F12" s="104"/>
      <c r="G12" s="119"/>
      <c r="H12" s="119"/>
      <c r="I12" s="119"/>
      <c r="J12" s="95"/>
      <c r="K12" s="95"/>
      <c r="L12" s="95"/>
      <c r="M12" s="120"/>
      <c r="N12" s="121"/>
    </row>
    <row r="13" spans="1:14" ht="16.5" outlineLevel="1" thickBot="1" x14ac:dyDescent="0.3">
      <c r="A13" s="25"/>
      <c r="B13" s="122" t="s">
        <v>54</v>
      </c>
      <c r="C13" s="95"/>
      <c r="D13" s="95"/>
      <c r="E13" s="95"/>
      <c r="F13" s="123" t="s">
        <v>55</v>
      </c>
      <c r="G13" s="123" t="s">
        <v>56</v>
      </c>
      <c r="H13" s="123" t="s">
        <v>57</v>
      </c>
      <c r="I13" s="123" t="s">
        <v>58</v>
      </c>
      <c r="J13" s="123" t="s">
        <v>59</v>
      </c>
      <c r="K13" s="252" t="s">
        <v>4</v>
      </c>
      <c r="L13" s="253"/>
      <c r="M13" s="123" t="s">
        <v>60</v>
      </c>
      <c r="N13" s="124" t="s">
        <v>61</v>
      </c>
    </row>
    <row r="14" spans="1:14" ht="15.75" outlineLevel="1" thickBot="1" x14ac:dyDescent="0.3">
      <c r="A14" s="25"/>
      <c r="B14" s="125" t="s">
        <v>62</v>
      </c>
      <c r="C14" s="126" t="str">
        <f>IF(C9&gt;"",C9,"")</f>
        <v>Viherlaiho Leon</v>
      </c>
      <c r="D14" s="126" t="str">
        <f>IF(G9&gt;"",G9,"")</f>
        <v>Penttilä Turo</v>
      </c>
      <c r="E14" s="127"/>
      <c r="F14" s="128">
        <v>-10</v>
      </c>
      <c r="G14" s="128">
        <v>-9</v>
      </c>
      <c r="H14" s="128">
        <v>-7</v>
      </c>
      <c r="I14" s="128"/>
      <c r="J14" s="128"/>
      <c r="K14" s="129">
        <f>IF(ISBLANK(F14),"",COUNTIF(F14:J14,"&gt;=0"))</f>
        <v>0</v>
      </c>
      <c r="L14" s="130">
        <f>IF(ISBLANK(F14),"",(IF(LEFT(F14,1)="-",1,0)+IF(LEFT(G14,1)="-",1,0)+IF(LEFT(H14,1)="-",1,0)+IF(LEFT(I14,1)="-",1,0)+IF(LEFT(J14,1)="-",1,0)))</f>
        <v>3</v>
      </c>
      <c r="M14" s="131" t="str">
        <f t="shared" ref="M14:M18" si="0">IF(K14=3,1,"")</f>
        <v/>
      </c>
      <c r="N14" s="131">
        <f t="shared" ref="N14:N18" si="1">IF(L14=3,1,"")</f>
        <v>1</v>
      </c>
    </row>
    <row r="15" spans="1:14" ht="15.75" outlineLevel="1" thickBot="1" x14ac:dyDescent="0.3">
      <c r="A15" s="25"/>
      <c r="B15" s="132" t="s">
        <v>63</v>
      </c>
      <c r="C15" s="126" t="str">
        <f>IF(C10&gt;"",C10,"")</f>
        <v>Kettula Leo</v>
      </c>
      <c r="D15" s="126" t="str">
        <f>IF(G10&gt;"",G10,"")</f>
        <v/>
      </c>
      <c r="E15" s="133"/>
      <c r="F15" s="308">
        <v>0</v>
      </c>
      <c r="G15" s="135">
        <v>0</v>
      </c>
      <c r="H15" s="135">
        <v>0</v>
      </c>
      <c r="I15" s="135"/>
      <c r="J15" s="135"/>
      <c r="K15" s="129">
        <f>IF(ISBLANK(F15),"",COUNTIF(F15:J15,"&gt;=0"))</f>
        <v>3</v>
      </c>
      <c r="L15" s="130">
        <f>IF(ISBLANK(F15),"",(IF(LEFT(F15,1)="-",1,0)+IF(LEFT(G15,1)="-",1,0)+IF(LEFT(H15,1)="-",1,0)+IF(LEFT(I15,1)="-",1,0)+IF(LEFT(J15,1)="-",1,0)))</f>
        <v>0</v>
      </c>
      <c r="M15" s="131">
        <f t="shared" si="0"/>
        <v>1</v>
      </c>
      <c r="N15" s="131" t="str">
        <f t="shared" si="1"/>
        <v/>
      </c>
    </row>
    <row r="16" spans="1:14" ht="15.75" outlineLevel="1" thickBot="1" x14ac:dyDescent="0.3">
      <c r="A16" s="25"/>
      <c r="B16" s="136" t="s">
        <v>64</v>
      </c>
      <c r="C16" s="126" t="str">
        <f>IF(C11&gt;"",C11,"")</f>
        <v>Englund Elim</v>
      </c>
      <c r="D16" s="126" t="str">
        <f>IF(G11&gt;"",G11,"")</f>
        <v>Sibelius Oskar</v>
      </c>
      <c r="E16" s="137"/>
      <c r="F16" s="134">
        <v>7</v>
      </c>
      <c r="G16" s="138">
        <v>4</v>
      </c>
      <c r="H16" s="134">
        <v>4</v>
      </c>
      <c r="I16" s="134"/>
      <c r="J16" s="134"/>
      <c r="K16" s="129">
        <f>IF(ISBLANK(F16),"",COUNTIF(F16:J16,"&gt;=0"))</f>
        <v>3</v>
      </c>
      <c r="L16" s="130">
        <f>IF(ISBLANK(F16),"",(IF(LEFT(F16,1)="-",1,0)+IF(LEFT(G16,1)="-",1,0)+IF(LEFT(H16,1)="-",1,0)+IF(LEFT(I16,1)="-",1,0)+IF(LEFT(J16,1)="-",1,0)))</f>
        <v>0</v>
      </c>
      <c r="M16" s="131">
        <f t="shared" si="0"/>
        <v>1</v>
      </c>
      <c r="N16" s="131" t="str">
        <f t="shared" si="1"/>
        <v/>
      </c>
    </row>
    <row r="17" spans="1:14" ht="15.75" outlineLevel="1" thickBot="1" x14ac:dyDescent="0.3">
      <c r="A17" s="25"/>
      <c r="B17" s="139" t="s">
        <v>65</v>
      </c>
      <c r="C17" s="126" t="str">
        <f>IF(C9&gt;"",C9,"")</f>
        <v>Viherlaiho Leon</v>
      </c>
      <c r="D17" s="126" t="str">
        <f>IF(G10&gt;"",G10,"")</f>
        <v/>
      </c>
      <c r="E17" s="140"/>
      <c r="F17" s="141">
        <v>0</v>
      </c>
      <c r="G17" s="142">
        <v>0</v>
      </c>
      <c r="H17" s="141">
        <v>0</v>
      </c>
      <c r="I17" s="141"/>
      <c r="J17" s="141"/>
      <c r="K17" s="129">
        <f>IF(ISBLANK(F17),"",COUNTIF(F17:J17,"&gt;=0"))</f>
        <v>3</v>
      </c>
      <c r="L17" s="130">
        <f>IF(ISBLANK(F17),"",(IF(LEFT(F17,1)="-",1,0)+IF(LEFT(G17,1)="-",1,0)+IF(LEFT(H17,1)="-",1,0)+IF(LEFT(I17,1)="-",1,0)+IF(LEFT(J17,1)="-",1,0)))</f>
        <v>0</v>
      </c>
      <c r="M17" s="131">
        <f t="shared" si="0"/>
        <v>1</v>
      </c>
      <c r="N17" s="131" t="str">
        <f t="shared" si="1"/>
        <v/>
      </c>
    </row>
    <row r="18" spans="1:14" outlineLevel="1" x14ac:dyDescent="0.25">
      <c r="A18" s="25"/>
      <c r="B18" s="132" t="s">
        <v>66</v>
      </c>
      <c r="C18" s="126" t="str">
        <f>IF(C10&gt;"",C10,"")</f>
        <v>Kettula Leo</v>
      </c>
      <c r="D18" s="126" t="str">
        <f>IF(G9&gt;"",G9,"")</f>
        <v>Penttilä Turo</v>
      </c>
      <c r="E18" s="133"/>
      <c r="F18" s="135"/>
      <c r="G18" s="143"/>
      <c r="H18" s="135"/>
      <c r="I18" s="135"/>
      <c r="J18" s="135"/>
      <c r="K18" s="129" t="str">
        <f>IF(ISBLANK(F18),"",COUNTIF(F18:J18,"&gt;=0"))</f>
        <v/>
      </c>
      <c r="L18" s="130" t="str">
        <f>IF(ISBLANK(F18),"",(IF(LEFT(F18,1)="-",1,0)+IF(LEFT(G18,1)="-",1,0)+IF(LEFT(H18,1)="-",1,0)+IF(LEFT(I18,1)="-",1,0)+IF(LEFT(J18,1)="-",1,0)))</f>
        <v/>
      </c>
      <c r="M18" s="131" t="str">
        <f t="shared" si="0"/>
        <v/>
      </c>
      <c r="N18" s="131" t="str">
        <f t="shared" si="1"/>
        <v/>
      </c>
    </row>
    <row r="19" spans="1:14" ht="15.75" outlineLevel="1" x14ac:dyDescent="0.25">
      <c r="A19" s="25"/>
      <c r="B19" s="118"/>
      <c r="C19" s="95"/>
      <c r="D19" s="95"/>
      <c r="E19" s="95"/>
      <c r="F19" s="95"/>
      <c r="G19" s="95"/>
      <c r="H19" s="95"/>
      <c r="I19" s="254" t="s">
        <v>67</v>
      </c>
      <c r="J19" s="255"/>
      <c r="K19" s="144">
        <f>SUM(K14:K18)</f>
        <v>9</v>
      </c>
      <c r="L19" s="144">
        <f>SUM(L14:L18)</f>
        <v>3</v>
      </c>
      <c r="M19" s="144">
        <f>SUM(M14:M18)</f>
        <v>3</v>
      </c>
      <c r="N19" s="144">
        <f>SUM(N14:N18)</f>
        <v>1</v>
      </c>
    </row>
    <row r="20" spans="1:14" ht="15.75" outlineLevel="1" x14ac:dyDescent="0.25">
      <c r="A20" s="25"/>
      <c r="B20" s="145" t="s">
        <v>68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46"/>
    </row>
    <row r="21" spans="1:14" ht="15.75" outlineLevel="1" x14ac:dyDescent="0.25">
      <c r="A21" s="25"/>
      <c r="B21" s="147" t="s">
        <v>69</v>
      </c>
      <c r="C21" s="148"/>
      <c r="D21" s="148" t="s">
        <v>70</v>
      </c>
      <c r="E21" s="93"/>
      <c r="F21" s="148"/>
      <c r="G21" s="148" t="s">
        <v>17</v>
      </c>
      <c r="H21" s="93"/>
      <c r="I21" s="148"/>
      <c r="J21" s="149" t="s">
        <v>71</v>
      </c>
      <c r="K21" s="100"/>
      <c r="L21" s="95"/>
      <c r="M21" s="95"/>
      <c r="N21" s="146"/>
    </row>
    <row r="22" spans="1:14" ht="18.75" outlineLevel="1" thickBot="1" x14ac:dyDescent="0.3">
      <c r="A22" s="25"/>
      <c r="B22" s="118"/>
      <c r="C22" s="95"/>
      <c r="D22" s="95"/>
      <c r="E22" s="95"/>
      <c r="F22" s="95"/>
      <c r="G22" s="95"/>
      <c r="H22" s="95"/>
      <c r="I22" s="95"/>
      <c r="J22" s="256" t="str">
        <f>IF(M19=3,C8,IF(N19=3,G8,""))</f>
        <v>MBF</v>
      </c>
      <c r="K22" s="256"/>
      <c r="L22" s="256"/>
      <c r="M22" s="256"/>
      <c r="N22" s="257"/>
    </row>
    <row r="23" spans="1:14" ht="18.75" outlineLevel="1" thickBot="1" x14ac:dyDescent="0.3">
      <c r="A23" s="25"/>
      <c r="B23" s="150"/>
      <c r="C23" s="151"/>
      <c r="D23" s="151"/>
      <c r="E23" s="151"/>
      <c r="F23" s="151"/>
      <c r="G23" s="151"/>
      <c r="H23" s="151"/>
      <c r="I23" s="151"/>
      <c r="J23" s="152"/>
      <c r="K23" s="152"/>
      <c r="L23" s="152"/>
      <c r="M23" s="152"/>
      <c r="N23" s="153"/>
    </row>
    <row r="24" spans="1:14" ht="15.75" thickTop="1" x14ac:dyDescent="0.25">
      <c r="A24" s="25"/>
    </row>
    <row r="25" spans="1:14" ht="15.75" thickBot="1" x14ac:dyDescent="0.3">
      <c r="A25" s="88" t="s">
        <v>408</v>
      </c>
    </row>
    <row r="26" spans="1:14" ht="16.5" outlineLevel="1" thickTop="1" x14ac:dyDescent="0.25">
      <c r="A26" s="25"/>
      <c r="B26" s="89"/>
      <c r="C26" s="90"/>
      <c r="D26" s="91"/>
      <c r="E26" s="91"/>
      <c r="F26" s="258" t="s">
        <v>40</v>
      </c>
      <c r="G26" s="259"/>
      <c r="H26" s="260" t="s">
        <v>304</v>
      </c>
      <c r="I26" s="261"/>
      <c r="J26" s="261"/>
      <c r="K26" s="261"/>
      <c r="L26" s="261"/>
      <c r="M26" s="261"/>
      <c r="N26" s="262"/>
    </row>
    <row r="27" spans="1:14" ht="15.75" outlineLevel="1" x14ac:dyDescent="0.25">
      <c r="A27" s="25"/>
      <c r="B27" s="92"/>
      <c r="C27" s="93"/>
      <c r="D27" s="94"/>
      <c r="E27" s="95"/>
      <c r="F27" s="263" t="s">
        <v>41</v>
      </c>
      <c r="G27" s="264"/>
      <c r="H27" s="265" t="s">
        <v>25</v>
      </c>
      <c r="I27" s="266"/>
      <c r="J27" s="266"/>
      <c r="K27" s="266"/>
      <c r="L27" s="266"/>
      <c r="M27" s="266"/>
      <c r="N27" s="267"/>
    </row>
    <row r="28" spans="1:14" ht="15.75" outlineLevel="1" x14ac:dyDescent="0.25">
      <c r="A28" s="25"/>
      <c r="B28" s="96"/>
      <c r="C28" s="97"/>
      <c r="D28" s="95"/>
      <c r="E28" s="95"/>
      <c r="F28" s="268" t="s">
        <v>42</v>
      </c>
      <c r="G28" s="269"/>
      <c r="H28" s="270" t="s">
        <v>99</v>
      </c>
      <c r="I28" s="271"/>
      <c r="J28" s="271"/>
      <c r="K28" s="271"/>
      <c r="L28" s="271"/>
      <c r="M28" s="271"/>
      <c r="N28" s="272"/>
    </row>
    <row r="29" spans="1:14" ht="21" outlineLevel="1" thickBot="1" x14ac:dyDescent="0.35">
      <c r="A29" s="25"/>
      <c r="B29" s="98"/>
      <c r="C29" s="99" t="s">
        <v>43</v>
      </c>
      <c r="D29" s="100"/>
      <c r="E29" s="95"/>
      <c r="F29" s="273" t="s">
        <v>44</v>
      </c>
      <c r="G29" s="274"/>
      <c r="H29" s="275">
        <v>43533</v>
      </c>
      <c r="I29" s="276"/>
      <c r="J29" s="277"/>
      <c r="K29" s="101" t="s">
        <v>45</v>
      </c>
      <c r="L29" s="278"/>
      <c r="M29" s="279"/>
      <c r="N29" s="280"/>
    </row>
    <row r="30" spans="1:14" ht="16.5" outlineLevel="1" thickTop="1" x14ac:dyDescent="0.25">
      <c r="A30" s="25"/>
      <c r="B30" s="102"/>
      <c r="C30" s="103"/>
      <c r="D30" s="95"/>
      <c r="E30" s="95"/>
      <c r="F30" s="104"/>
      <c r="G30" s="103"/>
      <c r="H30" s="103"/>
      <c r="I30" s="105"/>
      <c r="J30" s="106"/>
      <c r="K30" s="107"/>
      <c r="L30" s="107"/>
      <c r="M30" s="107"/>
      <c r="N30" s="108"/>
    </row>
    <row r="31" spans="1:14" ht="16.5" outlineLevel="1" thickBot="1" x14ac:dyDescent="0.3">
      <c r="A31" s="25"/>
      <c r="B31" s="109" t="s">
        <v>46</v>
      </c>
      <c r="C31" s="239" t="s">
        <v>30</v>
      </c>
      <c r="D31" s="240"/>
      <c r="E31" s="110"/>
      <c r="F31" s="111" t="s">
        <v>47</v>
      </c>
      <c r="G31" s="239" t="s">
        <v>141</v>
      </c>
      <c r="H31" s="241"/>
      <c r="I31" s="241"/>
      <c r="J31" s="241"/>
      <c r="K31" s="241"/>
      <c r="L31" s="241"/>
      <c r="M31" s="241"/>
      <c r="N31" s="242"/>
    </row>
    <row r="32" spans="1:14" outlineLevel="1" x14ac:dyDescent="0.25">
      <c r="A32" s="25"/>
      <c r="B32" s="112" t="s">
        <v>48</v>
      </c>
      <c r="C32" s="243" t="s">
        <v>175</v>
      </c>
      <c r="D32" s="244"/>
      <c r="E32" s="113"/>
      <c r="F32" s="114" t="s">
        <v>49</v>
      </c>
      <c r="G32" s="243" t="s">
        <v>157</v>
      </c>
      <c r="H32" s="245"/>
      <c r="I32" s="245"/>
      <c r="J32" s="245"/>
      <c r="K32" s="245"/>
      <c r="L32" s="245"/>
      <c r="M32" s="245"/>
      <c r="N32" s="246"/>
    </row>
    <row r="33" spans="1:14" outlineLevel="1" x14ac:dyDescent="0.25">
      <c r="A33" s="25"/>
      <c r="B33" s="115" t="s">
        <v>50</v>
      </c>
      <c r="C33" s="247" t="s">
        <v>168</v>
      </c>
      <c r="D33" s="248"/>
      <c r="E33" s="113"/>
      <c r="F33" s="116" t="s">
        <v>51</v>
      </c>
      <c r="G33" s="249" t="s">
        <v>140</v>
      </c>
      <c r="H33" s="250"/>
      <c r="I33" s="250"/>
      <c r="J33" s="250"/>
      <c r="K33" s="250"/>
      <c r="L33" s="250"/>
      <c r="M33" s="250"/>
      <c r="N33" s="251"/>
    </row>
    <row r="34" spans="1:14" outlineLevel="1" x14ac:dyDescent="0.25">
      <c r="A34" s="25"/>
      <c r="B34" s="115" t="s">
        <v>52</v>
      </c>
      <c r="C34" s="247" t="s">
        <v>160</v>
      </c>
      <c r="D34" s="248"/>
      <c r="E34" s="113"/>
      <c r="F34" s="117" t="s">
        <v>53</v>
      </c>
      <c r="G34" s="249" t="s">
        <v>177</v>
      </c>
      <c r="H34" s="250"/>
      <c r="I34" s="250"/>
      <c r="J34" s="250"/>
      <c r="K34" s="250"/>
      <c r="L34" s="250"/>
      <c r="M34" s="250"/>
      <c r="N34" s="251"/>
    </row>
    <row r="35" spans="1:14" ht="15.75" outlineLevel="1" x14ac:dyDescent="0.25">
      <c r="A35" s="25"/>
      <c r="B35" s="118"/>
      <c r="C35" s="95"/>
      <c r="D35" s="95"/>
      <c r="E35" s="95"/>
      <c r="F35" s="104"/>
      <c r="G35" s="119"/>
      <c r="H35" s="119"/>
      <c r="I35" s="119"/>
      <c r="J35" s="95"/>
      <c r="K35" s="95"/>
      <c r="L35" s="95"/>
      <c r="M35" s="120"/>
      <c r="N35" s="121"/>
    </row>
    <row r="36" spans="1:14" ht="16.5" outlineLevel="1" thickBot="1" x14ac:dyDescent="0.3">
      <c r="A36" s="25"/>
      <c r="B36" s="122" t="s">
        <v>54</v>
      </c>
      <c r="C36" s="95"/>
      <c r="D36" s="95"/>
      <c r="E36" s="95"/>
      <c r="F36" s="123" t="s">
        <v>55</v>
      </c>
      <c r="G36" s="123" t="s">
        <v>56</v>
      </c>
      <c r="H36" s="123" t="s">
        <v>57</v>
      </c>
      <c r="I36" s="123" t="s">
        <v>58</v>
      </c>
      <c r="J36" s="123" t="s">
        <v>59</v>
      </c>
      <c r="K36" s="252" t="s">
        <v>4</v>
      </c>
      <c r="L36" s="253"/>
      <c r="M36" s="123" t="s">
        <v>60</v>
      </c>
      <c r="N36" s="124" t="s">
        <v>61</v>
      </c>
    </row>
    <row r="37" spans="1:14" ht="15.75" outlineLevel="1" thickBot="1" x14ac:dyDescent="0.3">
      <c r="A37" s="25"/>
      <c r="B37" s="125" t="s">
        <v>62</v>
      </c>
      <c r="C37" s="126" t="str">
        <f>IF(C32&gt;"",C32,"")</f>
        <v>Kim Woobin</v>
      </c>
      <c r="D37" s="126" t="str">
        <f>IF(G32&gt;"",G32,"")</f>
        <v>Viljamaa Elia</v>
      </c>
      <c r="E37" s="127"/>
      <c r="F37" s="128">
        <v>-8</v>
      </c>
      <c r="G37" s="128">
        <v>6</v>
      </c>
      <c r="H37" s="128">
        <v>-6</v>
      </c>
      <c r="I37" s="128">
        <v>-8</v>
      </c>
      <c r="J37" s="128"/>
      <c r="K37" s="129">
        <f>IF(ISBLANK(F37),"",COUNTIF(F37:J37,"&gt;=0"))</f>
        <v>1</v>
      </c>
      <c r="L37" s="130">
        <f>IF(ISBLANK(F37),"",(IF(LEFT(F37,1)="-",1,0)+IF(LEFT(G37,1)="-",1,0)+IF(LEFT(H37,1)="-",1,0)+IF(LEFT(I37,1)="-",1,0)+IF(LEFT(J37,1)="-",1,0)))</f>
        <v>3</v>
      </c>
      <c r="M37" s="131" t="str">
        <f t="shared" ref="M37:M41" si="2">IF(K37=3,1,"")</f>
        <v/>
      </c>
      <c r="N37" s="131">
        <f t="shared" ref="N37:N41" si="3">IF(L37=3,1,"")</f>
        <v>1</v>
      </c>
    </row>
    <row r="38" spans="1:14" ht="15.75" outlineLevel="1" thickBot="1" x14ac:dyDescent="0.3">
      <c r="A38" s="25"/>
      <c r="B38" s="132" t="s">
        <v>63</v>
      </c>
      <c r="C38" s="126" t="str">
        <f>IF(C33&gt;"",C33,"")</f>
        <v>Andersson Leo</v>
      </c>
      <c r="D38" s="126" t="str">
        <f>IF(G33&gt;"",G33,"")</f>
        <v>Jokiranta Risto</v>
      </c>
      <c r="E38" s="133"/>
      <c r="F38" s="134">
        <v>-7</v>
      </c>
      <c r="G38" s="135">
        <v>-4</v>
      </c>
      <c r="H38" s="135">
        <v>-9</v>
      </c>
      <c r="I38" s="135"/>
      <c r="J38" s="135"/>
      <c r="K38" s="129">
        <f>IF(ISBLANK(F38),"",COUNTIF(F38:J38,"&gt;=0"))</f>
        <v>0</v>
      </c>
      <c r="L38" s="130">
        <f>IF(ISBLANK(F38),"",(IF(LEFT(F38,1)="-",1,0)+IF(LEFT(G38,1)="-",1,0)+IF(LEFT(H38,1)="-",1,0)+IF(LEFT(I38,1)="-",1,0)+IF(LEFT(J38,1)="-",1,0)))</f>
        <v>3</v>
      </c>
      <c r="M38" s="131" t="str">
        <f t="shared" si="2"/>
        <v/>
      </c>
      <c r="N38" s="131">
        <f t="shared" si="3"/>
        <v>1</v>
      </c>
    </row>
    <row r="39" spans="1:14" ht="15.75" outlineLevel="1" thickBot="1" x14ac:dyDescent="0.3">
      <c r="A39" s="25"/>
      <c r="B39" s="136" t="s">
        <v>64</v>
      </c>
      <c r="C39" s="126" t="str">
        <f>IF(C34&gt;"",C34,"")</f>
        <v>Joki Vincent</v>
      </c>
      <c r="D39" s="126" t="str">
        <f>IF(G34&gt;"",G34,"")</f>
        <v>Juusela Vili</v>
      </c>
      <c r="E39" s="137"/>
      <c r="F39" s="134">
        <v>4</v>
      </c>
      <c r="G39" s="138">
        <v>4</v>
      </c>
      <c r="H39" s="134">
        <v>6</v>
      </c>
      <c r="I39" s="134"/>
      <c r="J39" s="134"/>
      <c r="K39" s="129">
        <f>IF(ISBLANK(F39),"",COUNTIF(F39:J39,"&gt;=0"))</f>
        <v>3</v>
      </c>
      <c r="L39" s="130">
        <f>IF(ISBLANK(F39),"",(IF(LEFT(F39,1)="-",1,0)+IF(LEFT(G39,1)="-",1,0)+IF(LEFT(H39,1)="-",1,0)+IF(LEFT(I39,1)="-",1,0)+IF(LEFT(J39,1)="-",1,0)))</f>
        <v>0</v>
      </c>
      <c r="M39" s="131">
        <f t="shared" si="2"/>
        <v>1</v>
      </c>
      <c r="N39" s="131" t="str">
        <f t="shared" si="3"/>
        <v/>
      </c>
    </row>
    <row r="40" spans="1:14" ht="15.75" outlineLevel="1" thickBot="1" x14ac:dyDescent="0.3">
      <c r="A40" s="25"/>
      <c r="B40" s="139" t="s">
        <v>65</v>
      </c>
      <c r="C40" s="126" t="str">
        <f>IF(C32&gt;"",C32,"")</f>
        <v>Kim Woobin</v>
      </c>
      <c r="D40" s="126" t="str">
        <f>IF(G33&gt;"",G33,"")</f>
        <v>Jokiranta Risto</v>
      </c>
      <c r="E40" s="140"/>
      <c r="F40" s="141">
        <v>-10</v>
      </c>
      <c r="G40" s="142">
        <v>-8</v>
      </c>
      <c r="H40" s="141">
        <v>-7</v>
      </c>
      <c r="I40" s="141"/>
      <c r="J40" s="141"/>
      <c r="K40" s="129">
        <f>IF(ISBLANK(F40),"",COUNTIF(F40:J40,"&gt;=0"))</f>
        <v>0</v>
      </c>
      <c r="L40" s="130">
        <f>IF(ISBLANK(F40),"",(IF(LEFT(F40,1)="-",1,0)+IF(LEFT(G40,1)="-",1,0)+IF(LEFT(H40,1)="-",1,0)+IF(LEFT(I40,1)="-",1,0)+IF(LEFT(J40,1)="-",1,0)))</f>
        <v>3</v>
      </c>
      <c r="M40" s="131" t="str">
        <f t="shared" si="2"/>
        <v/>
      </c>
      <c r="N40" s="131">
        <f t="shared" si="3"/>
        <v>1</v>
      </c>
    </row>
    <row r="41" spans="1:14" outlineLevel="1" x14ac:dyDescent="0.25">
      <c r="A41" s="25"/>
      <c r="B41" s="132" t="s">
        <v>66</v>
      </c>
      <c r="C41" s="126" t="str">
        <f>IF(C33&gt;"",C33,"")</f>
        <v>Andersson Leo</v>
      </c>
      <c r="D41" s="126" t="str">
        <f>IF(G32&gt;"",G32,"")</f>
        <v>Viljamaa Elia</v>
      </c>
      <c r="E41" s="133"/>
      <c r="F41" s="135"/>
      <c r="G41" s="143"/>
      <c r="H41" s="135"/>
      <c r="I41" s="135"/>
      <c r="J41" s="135"/>
      <c r="K41" s="129" t="str">
        <f>IF(ISBLANK(F41),"",COUNTIF(F41:J41,"&gt;=0"))</f>
        <v/>
      </c>
      <c r="L41" s="130" t="str">
        <f>IF(ISBLANK(F41),"",(IF(LEFT(F41,1)="-",1,0)+IF(LEFT(G41,1)="-",1,0)+IF(LEFT(H41,1)="-",1,0)+IF(LEFT(I41,1)="-",1,0)+IF(LEFT(J41,1)="-",1,0)))</f>
        <v/>
      </c>
      <c r="M41" s="131" t="str">
        <f t="shared" si="2"/>
        <v/>
      </c>
      <c r="N41" s="131" t="str">
        <f t="shared" si="3"/>
        <v/>
      </c>
    </row>
    <row r="42" spans="1:14" ht="15.75" outlineLevel="1" x14ac:dyDescent="0.25">
      <c r="A42" s="25"/>
      <c r="B42" s="118"/>
      <c r="C42" s="95"/>
      <c r="D42" s="95"/>
      <c r="E42" s="95"/>
      <c r="F42" s="95"/>
      <c r="G42" s="95"/>
      <c r="H42" s="95"/>
      <c r="I42" s="254" t="s">
        <v>67</v>
      </c>
      <c r="J42" s="255"/>
      <c r="K42" s="144">
        <f>SUM(K37:K41)</f>
        <v>4</v>
      </c>
      <c r="L42" s="144">
        <f>SUM(L37:L41)</f>
        <v>9</v>
      </c>
      <c r="M42" s="144">
        <f>SUM(M37:M41)</f>
        <v>1</v>
      </c>
      <c r="N42" s="144">
        <f>SUM(N37:N41)</f>
        <v>3</v>
      </c>
    </row>
    <row r="43" spans="1:14" ht="15.75" outlineLevel="1" x14ac:dyDescent="0.25">
      <c r="A43" s="25"/>
      <c r="B43" s="145" t="s">
        <v>68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146"/>
    </row>
    <row r="44" spans="1:14" ht="15.75" outlineLevel="1" x14ac:dyDescent="0.25">
      <c r="A44" s="25"/>
      <c r="B44" s="147" t="s">
        <v>69</v>
      </c>
      <c r="C44" s="148"/>
      <c r="D44" s="148" t="s">
        <v>70</v>
      </c>
      <c r="E44" s="93"/>
      <c r="F44" s="148"/>
      <c r="G44" s="148" t="s">
        <v>17</v>
      </c>
      <c r="H44" s="93"/>
      <c r="I44" s="148"/>
      <c r="J44" s="149" t="s">
        <v>71</v>
      </c>
      <c r="K44" s="100"/>
      <c r="L44" s="95"/>
      <c r="M44" s="95"/>
      <c r="N44" s="146"/>
    </row>
    <row r="45" spans="1:14" ht="18.75" outlineLevel="1" thickBot="1" x14ac:dyDescent="0.3">
      <c r="A45" s="25"/>
      <c r="B45" s="118"/>
      <c r="C45" s="95"/>
      <c r="D45" s="95"/>
      <c r="E45" s="95"/>
      <c r="F45" s="95"/>
      <c r="G45" s="95"/>
      <c r="H45" s="95"/>
      <c r="I45" s="95"/>
      <c r="J45" s="256" t="str">
        <f>IF(M42=3,C31,IF(N42=3,G31,""))</f>
        <v>YPTS</v>
      </c>
      <c r="K45" s="256"/>
      <c r="L45" s="256"/>
      <c r="M45" s="256"/>
      <c r="N45" s="257"/>
    </row>
    <row r="46" spans="1:14" ht="18.75" outlineLevel="1" thickBot="1" x14ac:dyDescent="0.3">
      <c r="A46" s="25"/>
      <c r="B46" s="150"/>
      <c r="C46" s="151"/>
      <c r="D46" s="151"/>
      <c r="E46" s="151"/>
      <c r="F46" s="151"/>
      <c r="G46" s="151"/>
      <c r="H46" s="151"/>
      <c r="I46" s="151"/>
      <c r="J46" s="152"/>
      <c r="K46" s="152"/>
      <c r="L46" s="152"/>
      <c r="M46" s="152"/>
      <c r="N46" s="153"/>
    </row>
    <row r="47" spans="1:14" ht="15.75" thickTop="1" x14ac:dyDescent="0.25">
      <c r="A47" s="25"/>
    </row>
    <row r="48" spans="1:14" ht="15.75" thickBot="1" x14ac:dyDescent="0.3">
      <c r="A48" s="88" t="s">
        <v>412</v>
      </c>
    </row>
    <row r="49" spans="1:14" ht="16.5" outlineLevel="1" thickTop="1" x14ac:dyDescent="0.25">
      <c r="A49" s="25"/>
      <c r="B49" s="89"/>
      <c r="C49" s="90"/>
      <c r="D49" s="91"/>
      <c r="E49" s="91"/>
      <c r="F49" s="258" t="s">
        <v>40</v>
      </c>
      <c r="G49" s="259"/>
      <c r="H49" s="260" t="s">
        <v>304</v>
      </c>
      <c r="I49" s="261"/>
      <c r="J49" s="261"/>
      <c r="K49" s="261"/>
      <c r="L49" s="261"/>
      <c r="M49" s="261"/>
      <c r="N49" s="262"/>
    </row>
    <row r="50" spans="1:14" ht="15.75" outlineLevel="1" x14ac:dyDescent="0.25">
      <c r="A50" s="25"/>
      <c r="B50" s="92"/>
      <c r="C50" s="93"/>
      <c r="D50" s="94"/>
      <c r="E50" s="95"/>
      <c r="F50" s="263" t="s">
        <v>41</v>
      </c>
      <c r="G50" s="264"/>
      <c r="H50" s="265" t="s">
        <v>25</v>
      </c>
      <c r="I50" s="266"/>
      <c r="J50" s="266"/>
      <c r="K50" s="266"/>
      <c r="L50" s="266"/>
      <c r="M50" s="266"/>
      <c r="N50" s="267"/>
    </row>
    <row r="51" spans="1:14" ht="15.75" outlineLevel="1" x14ac:dyDescent="0.25">
      <c r="A51" s="25"/>
      <c r="B51" s="96"/>
      <c r="C51" s="97"/>
      <c r="D51" s="95"/>
      <c r="E51" s="95"/>
      <c r="F51" s="268" t="s">
        <v>42</v>
      </c>
      <c r="G51" s="269"/>
      <c r="H51" s="270" t="s">
        <v>99</v>
      </c>
      <c r="I51" s="271"/>
      <c r="J51" s="271"/>
      <c r="K51" s="271"/>
      <c r="L51" s="271"/>
      <c r="M51" s="271"/>
      <c r="N51" s="272"/>
    </row>
    <row r="52" spans="1:14" ht="21" outlineLevel="1" thickBot="1" x14ac:dyDescent="0.35">
      <c r="A52" s="25"/>
      <c r="B52" s="98"/>
      <c r="C52" s="99" t="s">
        <v>43</v>
      </c>
      <c r="D52" s="100"/>
      <c r="E52" s="95"/>
      <c r="F52" s="273" t="s">
        <v>44</v>
      </c>
      <c r="G52" s="274"/>
      <c r="H52" s="275">
        <v>43533</v>
      </c>
      <c r="I52" s="276"/>
      <c r="J52" s="277"/>
      <c r="K52" s="101" t="s">
        <v>45</v>
      </c>
      <c r="L52" s="278"/>
      <c r="M52" s="279"/>
      <c r="N52" s="280"/>
    </row>
    <row r="53" spans="1:14" ht="16.5" outlineLevel="1" thickTop="1" x14ac:dyDescent="0.25">
      <c r="A53" s="25"/>
      <c r="B53" s="102"/>
      <c r="C53" s="103"/>
      <c r="D53" s="95"/>
      <c r="E53" s="95"/>
      <c r="F53" s="104"/>
      <c r="G53" s="103"/>
      <c r="H53" s="103"/>
      <c r="I53" s="105"/>
      <c r="J53" s="106"/>
      <c r="K53" s="107"/>
      <c r="L53" s="107"/>
      <c r="M53" s="107"/>
      <c r="N53" s="108"/>
    </row>
    <row r="54" spans="1:14" ht="16.5" outlineLevel="1" thickBot="1" x14ac:dyDescent="0.3">
      <c r="A54" s="25"/>
      <c r="B54" s="109" t="s">
        <v>46</v>
      </c>
      <c r="C54" s="239" t="s">
        <v>30</v>
      </c>
      <c r="D54" s="240"/>
      <c r="E54" s="110"/>
      <c r="F54" s="111" t="s">
        <v>47</v>
      </c>
      <c r="G54" s="239" t="s">
        <v>25</v>
      </c>
      <c r="H54" s="241"/>
      <c r="I54" s="241"/>
      <c r="J54" s="241"/>
      <c r="K54" s="241"/>
      <c r="L54" s="241"/>
      <c r="M54" s="241"/>
      <c r="N54" s="242"/>
    </row>
    <row r="55" spans="1:14" outlineLevel="1" x14ac:dyDescent="0.25">
      <c r="A55" s="25"/>
      <c r="B55" s="112" t="s">
        <v>48</v>
      </c>
      <c r="C55" s="243" t="s">
        <v>175</v>
      </c>
      <c r="D55" s="244"/>
      <c r="E55" s="113"/>
      <c r="F55" s="114" t="s">
        <v>49</v>
      </c>
      <c r="G55" s="243" t="s">
        <v>155</v>
      </c>
      <c r="H55" s="245"/>
      <c r="I55" s="245"/>
      <c r="J55" s="245"/>
      <c r="K55" s="245"/>
      <c r="L55" s="245"/>
      <c r="M55" s="245"/>
      <c r="N55" s="246"/>
    </row>
    <row r="56" spans="1:14" outlineLevel="1" x14ac:dyDescent="0.25">
      <c r="A56" s="25"/>
      <c r="B56" s="115" t="s">
        <v>50</v>
      </c>
      <c r="C56" s="247" t="s">
        <v>168</v>
      </c>
      <c r="D56" s="248"/>
      <c r="E56" s="113"/>
      <c r="F56" s="116" t="s">
        <v>51</v>
      </c>
      <c r="G56" s="249" t="s">
        <v>143</v>
      </c>
      <c r="H56" s="250"/>
      <c r="I56" s="250"/>
      <c r="J56" s="250"/>
      <c r="K56" s="250"/>
      <c r="L56" s="250"/>
      <c r="M56" s="250"/>
      <c r="N56" s="251"/>
    </row>
    <row r="57" spans="1:14" outlineLevel="1" x14ac:dyDescent="0.25">
      <c r="A57" s="25"/>
      <c r="B57" s="115" t="s">
        <v>52</v>
      </c>
      <c r="C57" s="247" t="s">
        <v>160</v>
      </c>
      <c r="D57" s="248"/>
      <c r="E57" s="113"/>
      <c r="F57" s="117" t="s">
        <v>53</v>
      </c>
      <c r="G57" s="249" t="s">
        <v>151</v>
      </c>
      <c r="H57" s="250"/>
      <c r="I57" s="250"/>
      <c r="J57" s="250"/>
      <c r="K57" s="250"/>
      <c r="L57" s="250"/>
      <c r="M57" s="250"/>
      <c r="N57" s="251"/>
    </row>
    <row r="58" spans="1:14" ht="15.75" outlineLevel="1" x14ac:dyDescent="0.25">
      <c r="A58" s="25"/>
      <c r="B58" s="118"/>
      <c r="C58" s="95"/>
      <c r="D58" s="95"/>
      <c r="E58" s="95"/>
      <c r="F58" s="104"/>
      <c r="G58" s="119"/>
      <c r="H58" s="119"/>
      <c r="I58" s="119"/>
      <c r="J58" s="95"/>
      <c r="K58" s="95"/>
      <c r="L58" s="95"/>
      <c r="M58" s="120"/>
      <c r="N58" s="121"/>
    </row>
    <row r="59" spans="1:14" ht="16.5" outlineLevel="1" thickBot="1" x14ac:dyDescent="0.3">
      <c r="A59" s="25"/>
      <c r="B59" s="122" t="s">
        <v>54</v>
      </c>
      <c r="C59" s="95"/>
      <c r="D59" s="95"/>
      <c r="E59" s="95"/>
      <c r="F59" s="123" t="s">
        <v>55</v>
      </c>
      <c r="G59" s="123" t="s">
        <v>56</v>
      </c>
      <c r="H59" s="123" t="s">
        <v>57</v>
      </c>
      <c r="I59" s="123" t="s">
        <v>58</v>
      </c>
      <c r="J59" s="123" t="s">
        <v>59</v>
      </c>
      <c r="K59" s="252" t="s">
        <v>4</v>
      </c>
      <c r="L59" s="253"/>
      <c r="M59" s="123" t="s">
        <v>60</v>
      </c>
      <c r="N59" s="124" t="s">
        <v>61</v>
      </c>
    </row>
    <row r="60" spans="1:14" ht="15.75" outlineLevel="1" thickBot="1" x14ac:dyDescent="0.3">
      <c r="A60" s="25"/>
      <c r="B60" s="125" t="s">
        <v>62</v>
      </c>
      <c r="C60" s="126" t="str">
        <f>IF(C55&gt;"",C55,"")</f>
        <v>Kim Woobin</v>
      </c>
      <c r="D60" s="126" t="str">
        <f>IF(G55&gt;"",G55,"")</f>
        <v>Kettula Leo</v>
      </c>
      <c r="E60" s="127"/>
      <c r="F60" s="128">
        <v>-8</v>
      </c>
      <c r="G60" s="128">
        <v>-10</v>
      </c>
      <c r="H60" s="128">
        <v>11</v>
      </c>
      <c r="I60" s="128">
        <v>7</v>
      </c>
      <c r="J60" s="128">
        <v>-7</v>
      </c>
      <c r="K60" s="129">
        <f>IF(ISBLANK(F60),"",COUNTIF(F60:J60,"&gt;=0"))</f>
        <v>2</v>
      </c>
      <c r="L60" s="130">
        <f>IF(ISBLANK(F60),"",(IF(LEFT(F60,1)="-",1,0)+IF(LEFT(G60,1)="-",1,0)+IF(LEFT(H60,1)="-",1,0)+IF(LEFT(I60,1)="-",1,0)+IF(LEFT(J60,1)="-",1,0)))</f>
        <v>3</v>
      </c>
      <c r="M60" s="131" t="str">
        <f t="shared" ref="M60:M64" si="4">IF(K60=3,1,"")</f>
        <v/>
      </c>
      <c r="N60" s="131">
        <f t="shared" ref="N60:N64" si="5">IF(L60=3,1,"")</f>
        <v>1</v>
      </c>
    </row>
    <row r="61" spans="1:14" ht="15.75" outlineLevel="1" thickBot="1" x14ac:dyDescent="0.3">
      <c r="A61" s="25"/>
      <c r="B61" s="132" t="s">
        <v>63</v>
      </c>
      <c r="C61" s="126" t="str">
        <f>IF(C56&gt;"",C56,"")</f>
        <v>Andersson Leo</v>
      </c>
      <c r="D61" s="126" t="str">
        <f>IF(G56&gt;"",G56,"")</f>
        <v>Viherlaiho Leon</v>
      </c>
      <c r="E61" s="133"/>
      <c r="F61" s="134">
        <v>-6</v>
      </c>
      <c r="G61" s="135">
        <v>-9</v>
      </c>
      <c r="H61" s="135">
        <v>-7</v>
      </c>
      <c r="I61" s="135"/>
      <c r="J61" s="135"/>
      <c r="K61" s="129">
        <f>IF(ISBLANK(F61),"",COUNTIF(F61:J61,"&gt;=0"))</f>
        <v>0</v>
      </c>
      <c r="L61" s="130">
        <f>IF(ISBLANK(F61),"",(IF(LEFT(F61,1)="-",1,0)+IF(LEFT(G61,1)="-",1,0)+IF(LEFT(H61,1)="-",1,0)+IF(LEFT(I61,1)="-",1,0)+IF(LEFT(J61,1)="-",1,0)))</f>
        <v>3</v>
      </c>
      <c r="M61" s="131" t="str">
        <f t="shared" si="4"/>
        <v/>
      </c>
      <c r="N61" s="131">
        <f t="shared" si="5"/>
        <v>1</v>
      </c>
    </row>
    <row r="62" spans="1:14" ht="15.75" outlineLevel="1" thickBot="1" x14ac:dyDescent="0.3">
      <c r="A62" s="25"/>
      <c r="B62" s="136" t="s">
        <v>64</v>
      </c>
      <c r="C62" s="126" t="str">
        <f>IF(C57&gt;"",C57,"")</f>
        <v>Joki Vincent</v>
      </c>
      <c r="D62" s="126" t="str">
        <f>IF(G57&gt;"",G57,"")</f>
        <v>Westerlund Samuel</v>
      </c>
      <c r="E62" s="137"/>
      <c r="F62" s="134">
        <v>-9</v>
      </c>
      <c r="G62" s="138">
        <v>-5</v>
      </c>
      <c r="H62" s="134">
        <v>-3</v>
      </c>
      <c r="I62" s="134"/>
      <c r="J62" s="134"/>
      <c r="K62" s="129">
        <f>IF(ISBLANK(F62),"",COUNTIF(F62:J62,"&gt;=0"))</f>
        <v>0</v>
      </c>
      <c r="L62" s="130">
        <f>IF(ISBLANK(F62),"",(IF(LEFT(F62,1)="-",1,0)+IF(LEFT(G62,1)="-",1,0)+IF(LEFT(H62,1)="-",1,0)+IF(LEFT(I62,1)="-",1,0)+IF(LEFT(J62,1)="-",1,0)))</f>
        <v>3</v>
      </c>
      <c r="M62" s="131" t="str">
        <f t="shared" si="4"/>
        <v/>
      </c>
      <c r="N62" s="131">
        <f t="shared" si="5"/>
        <v>1</v>
      </c>
    </row>
    <row r="63" spans="1:14" ht="15.75" outlineLevel="1" thickBot="1" x14ac:dyDescent="0.3">
      <c r="A63" s="25"/>
      <c r="B63" s="139" t="s">
        <v>65</v>
      </c>
      <c r="C63" s="126" t="str">
        <f>IF(C55&gt;"",C55,"")</f>
        <v>Kim Woobin</v>
      </c>
      <c r="D63" s="126" t="str">
        <f>IF(G56&gt;"",G56,"")</f>
        <v>Viherlaiho Leon</v>
      </c>
      <c r="E63" s="140"/>
      <c r="F63" s="141"/>
      <c r="G63" s="142"/>
      <c r="H63" s="141"/>
      <c r="I63" s="141"/>
      <c r="J63" s="141"/>
      <c r="K63" s="129" t="str">
        <f>IF(ISBLANK(F63),"",COUNTIF(F63:J63,"&gt;=0"))</f>
        <v/>
      </c>
      <c r="L63" s="130" t="str">
        <f>IF(ISBLANK(F63),"",(IF(LEFT(F63,1)="-",1,0)+IF(LEFT(G63,1)="-",1,0)+IF(LEFT(H63,1)="-",1,0)+IF(LEFT(I63,1)="-",1,0)+IF(LEFT(J63,1)="-",1,0)))</f>
        <v/>
      </c>
      <c r="M63" s="131" t="str">
        <f t="shared" si="4"/>
        <v/>
      </c>
      <c r="N63" s="131" t="str">
        <f t="shared" si="5"/>
        <v/>
      </c>
    </row>
    <row r="64" spans="1:14" outlineLevel="1" x14ac:dyDescent="0.25">
      <c r="A64" s="25"/>
      <c r="B64" s="132" t="s">
        <v>66</v>
      </c>
      <c r="C64" s="126" t="str">
        <f>IF(C56&gt;"",C56,"")</f>
        <v>Andersson Leo</v>
      </c>
      <c r="D64" s="126" t="str">
        <f>IF(G55&gt;"",G55,"")</f>
        <v>Kettula Leo</v>
      </c>
      <c r="E64" s="133"/>
      <c r="F64" s="135"/>
      <c r="G64" s="143"/>
      <c r="H64" s="135"/>
      <c r="I64" s="135"/>
      <c r="J64" s="135"/>
      <c r="K64" s="129" t="str">
        <f>IF(ISBLANK(F64),"",COUNTIF(F64:J64,"&gt;=0"))</f>
        <v/>
      </c>
      <c r="L64" s="130" t="str">
        <f>IF(ISBLANK(F64),"",(IF(LEFT(F64,1)="-",1,0)+IF(LEFT(G64,1)="-",1,0)+IF(LEFT(H64,1)="-",1,0)+IF(LEFT(I64,1)="-",1,0)+IF(LEFT(J64,1)="-",1,0)))</f>
        <v/>
      </c>
      <c r="M64" s="131" t="str">
        <f t="shared" si="4"/>
        <v/>
      </c>
      <c r="N64" s="131" t="str">
        <f t="shared" si="5"/>
        <v/>
      </c>
    </row>
    <row r="65" spans="1:14" ht="15.75" outlineLevel="1" x14ac:dyDescent="0.25">
      <c r="A65" s="25"/>
      <c r="B65" s="118"/>
      <c r="C65" s="95"/>
      <c r="D65" s="95"/>
      <c r="E65" s="95"/>
      <c r="F65" s="95"/>
      <c r="G65" s="95"/>
      <c r="H65" s="95"/>
      <c r="I65" s="254" t="s">
        <v>67</v>
      </c>
      <c r="J65" s="255"/>
      <c r="K65" s="144">
        <f>SUM(K60:K64)</f>
        <v>2</v>
      </c>
      <c r="L65" s="144">
        <f>SUM(L60:L64)</f>
        <v>9</v>
      </c>
      <c r="M65" s="144">
        <f>SUM(M60:M64)</f>
        <v>0</v>
      </c>
      <c r="N65" s="144">
        <f>SUM(N60:N64)</f>
        <v>3</v>
      </c>
    </row>
    <row r="66" spans="1:14" ht="15.75" outlineLevel="1" x14ac:dyDescent="0.25">
      <c r="A66" s="25"/>
      <c r="B66" s="145" t="s">
        <v>68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146"/>
    </row>
    <row r="67" spans="1:14" ht="15.75" outlineLevel="1" x14ac:dyDescent="0.25">
      <c r="A67" s="25"/>
      <c r="B67" s="147" t="s">
        <v>69</v>
      </c>
      <c r="C67" s="148"/>
      <c r="D67" s="148" t="s">
        <v>70</v>
      </c>
      <c r="E67" s="93"/>
      <c r="F67" s="148"/>
      <c r="G67" s="148" t="s">
        <v>17</v>
      </c>
      <c r="H67" s="93"/>
      <c r="I67" s="148"/>
      <c r="J67" s="149" t="s">
        <v>71</v>
      </c>
      <c r="K67" s="100"/>
      <c r="L67" s="95"/>
      <c r="M67" s="95"/>
      <c r="N67" s="146"/>
    </row>
    <row r="68" spans="1:14" ht="18.75" outlineLevel="1" thickBot="1" x14ac:dyDescent="0.3">
      <c r="A68" s="25"/>
      <c r="B68" s="118"/>
      <c r="C68" s="95"/>
      <c r="D68" s="95"/>
      <c r="E68" s="95"/>
      <c r="F68" s="95"/>
      <c r="G68" s="95"/>
      <c r="H68" s="95"/>
      <c r="I68" s="95"/>
      <c r="J68" s="256" t="str">
        <f>IF(M65=3,C54,IF(N65=3,G54,""))</f>
        <v>MBF</v>
      </c>
      <c r="K68" s="256"/>
      <c r="L68" s="256"/>
      <c r="M68" s="256"/>
      <c r="N68" s="257"/>
    </row>
    <row r="69" spans="1:14" ht="18.75" outlineLevel="1" thickBot="1" x14ac:dyDescent="0.3">
      <c r="A69" s="25"/>
      <c r="B69" s="150"/>
      <c r="C69" s="151"/>
      <c r="D69" s="151"/>
      <c r="E69" s="151"/>
      <c r="F69" s="151"/>
      <c r="G69" s="151"/>
      <c r="H69" s="151"/>
      <c r="I69" s="151"/>
      <c r="J69" s="152"/>
      <c r="K69" s="152"/>
      <c r="L69" s="152"/>
      <c r="M69" s="152"/>
      <c r="N69" s="153"/>
    </row>
    <row r="70" spans="1:14" ht="15.75" thickTop="1" x14ac:dyDescent="0.25">
      <c r="A70" s="25"/>
    </row>
    <row r="71" spans="1:14" ht="15.75" thickBot="1" x14ac:dyDescent="0.3">
      <c r="A71" s="88" t="s">
        <v>410</v>
      </c>
    </row>
    <row r="72" spans="1:14" ht="16.5" outlineLevel="1" thickTop="1" x14ac:dyDescent="0.25">
      <c r="A72" s="25"/>
      <c r="B72" s="89"/>
      <c r="C72" s="90"/>
      <c r="D72" s="91"/>
      <c r="E72" s="91"/>
      <c r="F72" s="258" t="s">
        <v>40</v>
      </c>
      <c r="G72" s="259"/>
      <c r="H72" s="260" t="s">
        <v>304</v>
      </c>
      <c r="I72" s="261"/>
      <c r="J72" s="261"/>
      <c r="K72" s="261"/>
      <c r="L72" s="261"/>
      <c r="M72" s="261"/>
      <c r="N72" s="262"/>
    </row>
    <row r="73" spans="1:14" ht="15.75" outlineLevel="1" x14ac:dyDescent="0.25">
      <c r="A73" s="25"/>
      <c r="B73" s="92"/>
      <c r="C73" s="93"/>
      <c r="D73" s="94"/>
      <c r="E73" s="95"/>
      <c r="F73" s="263" t="s">
        <v>41</v>
      </c>
      <c r="G73" s="264"/>
      <c r="H73" s="265" t="s">
        <v>25</v>
      </c>
      <c r="I73" s="266"/>
      <c r="J73" s="266"/>
      <c r="K73" s="266"/>
      <c r="L73" s="266"/>
      <c r="M73" s="266"/>
      <c r="N73" s="267"/>
    </row>
    <row r="74" spans="1:14" ht="15.75" outlineLevel="1" x14ac:dyDescent="0.25">
      <c r="A74" s="25"/>
      <c r="B74" s="96"/>
      <c r="C74" s="97"/>
      <c r="D74" s="95"/>
      <c r="E74" s="95"/>
      <c r="F74" s="268" t="s">
        <v>42</v>
      </c>
      <c r="G74" s="269"/>
      <c r="H74" s="270" t="s">
        <v>99</v>
      </c>
      <c r="I74" s="271"/>
      <c r="J74" s="271"/>
      <c r="K74" s="271"/>
      <c r="L74" s="271"/>
      <c r="M74" s="271"/>
      <c r="N74" s="272"/>
    </row>
    <row r="75" spans="1:14" ht="21" outlineLevel="1" thickBot="1" x14ac:dyDescent="0.35">
      <c r="A75" s="25"/>
      <c r="B75" s="98"/>
      <c r="C75" s="99" t="s">
        <v>43</v>
      </c>
      <c r="D75" s="100"/>
      <c r="E75" s="95"/>
      <c r="F75" s="273" t="s">
        <v>44</v>
      </c>
      <c r="G75" s="274"/>
      <c r="H75" s="275">
        <v>43533</v>
      </c>
      <c r="I75" s="276"/>
      <c r="J75" s="277"/>
      <c r="K75" s="101" t="s">
        <v>45</v>
      </c>
      <c r="L75" s="278"/>
      <c r="M75" s="279"/>
      <c r="N75" s="280"/>
    </row>
    <row r="76" spans="1:14" ht="16.5" outlineLevel="1" thickTop="1" x14ac:dyDescent="0.25">
      <c r="A76" s="25"/>
      <c r="B76" s="102"/>
      <c r="C76" s="103"/>
      <c r="D76" s="95"/>
      <c r="E76" s="95"/>
      <c r="F76" s="104"/>
      <c r="G76" s="103"/>
      <c r="H76" s="103"/>
      <c r="I76" s="105"/>
      <c r="J76" s="106"/>
      <c r="K76" s="107"/>
      <c r="L76" s="107"/>
      <c r="M76" s="107"/>
      <c r="N76" s="108"/>
    </row>
    <row r="77" spans="1:14" ht="16.5" outlineLevel="1" thickBot="1" x14ac:dyDescent="0.3">
      <c r="A77" s="25"/>
      <c r="B77" s="109" t="s">
        <v>46</v>
      </c>
      <c r="C77" s="239" t="s">
        <v>141</v>
      </c>
      <c r="D77" s="240"/>
      <c r="E77" s="110"/>
      <c r="F77" s="111" t="s">
        <v>47</v>
      </c>
      <c r="G77" s="239" t="s">
        <v>181</v>
      </c>
      <c r="H77" s="241"/>
      <c r="I77" s="241"/>
      <c r="J77" s="241"/>
      <c r="K77" s="241"/>
      <c r="L77" s="241"/>
      <c r="M77" s="241"/>
      <c r="N77" s="242"/>
    </row>
    <row r="78" spans="1:14" outlineLevel="1" x14ac:dyDescent="0.25">
      <c r="A78" s="25"/>
      <c r="B78" s="112" t="s">
        <v>48</v>
      </c>
      <c r="C78" s="243" t="s">
        <v>140</v>
      </c>
      <c r="D78" s="244"/>
      <c r="E78" s="113"/>
      <c r="F78" s="114" t="s">
        <v>49</v>
      </c>
      <c r="G78" s="243" t="s">
        <v>162</v>
      </c>
      <c r="H78" s="245"/>
      <c r="I78" s="245"/>
      <c r="J78" s="245"/>
      <c r="K78" s="245"/>
      <c r="L78" s="245"/>
      <c r="M78" s="245"/>
      <c r="N78" s="246"/>
    </row>
    <row r="79" spans="1:14" outlineLevel="1" x14ac:dyDescent="0.25">
      <c r="A79" s="25"/>
      <c r="B79" s="115" t="s">
        <v>50</v>
      </c>
      <c r="C79" s="247" t="s">
        <v>411</v>
      </c>
      <c r="D79" s="248"/>
      <c r="E79" s="113"/>
      <c r="F79" s="116" t="s">
        <v>51</v>
      </c>
      <c r="G79" s="249"/>
      <c r="H79" s="250"/>
      <c r="I79" s="250"/>
      <c r="J79" s="250"/>
      <c r="K79" s="250"/>
      <c r="L79" s="250"/>
      <c r="M79" s="250"/>
      <c r="N79" s="251"/>
    </row>
    <row r="80" spans="1:14" outlineLevel="1" x14ac:dyDescent="0.25">
      <c r="A80" s="25"/>
      <c r="B80" s="115" t="s">
        <v>52</v>
      </c>
      <c r="C80" s="247" t="s">
        <v>153</v>
      </c>
      <c r="D80" s="248"/>
      <c r="E80" s="113"/>
      <c r="F80" s="117" t="s">
        <v>53</v>
      </c>
      <c r="G80" s="249" t="s">
        <v>159</v>
      </c>
      <c r="H80" s="250"/>
      <c r="I80" s="250"/>
      <c r="J80" s="250"/>
      <c r="K80" s="250"/>
      <c r="L80" s="250"/>
      <c r="M80" s="250"/>
      <c r="N80" s="251"/>
    </row>
    <row r="81" spans="1:14" ht="15.75" outlineLevel="1" x14ac:dyDescent="0.25">
      <c r="A81" s="25"/>
      <c r="B81" s="118"/>
      <c r="C81" s="95"/>
      <c r="D81" s="95"/>
      <c r="E81" s="95"/>
      <c r="F81" s="104"/>
      <c r="G81" s="119"/>
      <c r="H81" s="119"/>
      <c r="I81" s="119"/>
      <c r="J81" s="95"/>
      <c r="K81" s="95"/>
      <c r="L81" s="95"/>
      <c r="M81" s="120"/>
      <c r="N81" s="121"/>
    </row>
    <row r="82" spans="1:14" ht="16.5" outlineLevel="1" thickBot="1" x14ac:dyDescent="0.3">
      <c r="A82" s="25"/>
      <c r="B82" s="122" t="s">
        <v>54</v>
      </c>
      <c r="C82" s="95"/>
      <c r="D82" s="95"/>
      <c r="E82" s="95"/>
      <c r="F82" s="123" t="s">
        <v>55</v>
      </c>
      <c r="G82" s="123" t="s">
        <v>56</v>
      </c>
      <c r="H82" s="123" t="s">
        <v>57</v>
      </c>
      <c r="I82" s="123" t="s">
        <v>58</v>
      </c>
      <c r="J82" s="123" t="s">
        <v>59</v>
      </c>
      <c r="K82" s="252" t="s">
        <v>4</v>
      </c>
      <c r="L82" s="253"/>
      <c r="M82" s="123" t="s">
        <v>60</v>
      </c>
      <c r="N82" s="124" t="s">
        <v>61</v>
      </c>
    </row>
    <row r="83" spans="1:14" ht="15.75" outlineLevel="1" thickBot="1" x14ac:dyDescent="0.3">
      <c r="A83" s="25"/>
      <c r="B83" s="125" t="s">
        <v>62</v>
      </c>
      <c r="C83" s="126" t="str">
        <f>IF(C78&gt;"",C78,"")</f>
        <v>Jokiranta Risto</v>
      </c>
      <c r="D83" s="126" t="str">
        <f>IF(G78&gt;"",G78,"")</f>
        <v>Penttilä Turo</v>
      </c>
      <c r="E83" s="127"/>
      <c r="F83" s="128">
        <v>9</v>
      </c>
      <c r="G83" s="128">
        <v>8</v>
      </c>
      <c r="H83" s="128">
        <v>6</v>
      </c>
      <c r="I83" s="128"/>
      <c r="J83" s="128"/>
      <c r="K83" s="129">
        <f>IF(ISBLANK(F83),"",COUNTIF(F83:J83,"&gt;=0"))</f>
        <v>3</v>
      </c>
      <c r="L83" s="130">
        <f>IF(ISBLANK(F83),"",(IF(LEFT(F83,1)="-",1,0)+IF(LEFT(G83,1)="-",1,0)+IF(LEFT(H83,1)="-",1,0)+IF(LEFT(I83,1)="-",1,0)+IF(LEFT(J83,1)="-",1,0)))</f>
        <v>0</v>
      </c>
      <c r="M83" s="131">
        <f t="shared" ref="M83:M87" si="6">IF(K83=3,1,"")</f>
        <v>1</v>
      </c>
      <c r="N83" s="131" t="str">
        <f t="shared" ref="N83:N87" si="7">IF(L83=3,1,"")</f>
        <v/>
      </c>
    </row>
    <row r="84" spans="1:14" ht="15.75" outlineLevel="1" thickBot="1" x14ac:dyDescent="0.3">
      <c r="A84" s="25"/>
      <c r="B84" s="132" t="s">
        <v>63</v>
      </c>
      <c r="C84" s="126" t="str">
        <f>IF(C79&gt;"",C79,"")</f>
        <v>Viljamaa Eila</v>
      </c>
      <c r="D84" s="126" t="str">
        <f>IF(G79&gt;"",G79,"")</f>
        <v/>
      </c>
      <c r="E84" s="133"/>
      <c r="F84" s="134">
        <v>0</v>
      </c>
      <c r="G84" s="135">
        <v>0</v>
      </c>
      <c r="H84" s="135">
        <v>0</v>
      </c>
      <c r="I84" s="135"/>
      <c r="J84" s="135"/>
      <c r="K84" s="129">
        <f>IF(ISBLANK(F84),"",COUNTIF(F84:J84,"&gt;=0"))</f>
        <v>3</v>
      </c>
      <c r="L84" s="130">
        <f>IF(ISBLANK(F84),"",(IF(LEFT(F84,1)="-",1,0)+IF(LEFT(G84,1)="-",1,0)+IF(LEFT(H84,1)="-",1,0)+IF(LEFT(I84,1)="-",1,0)+IF(LEFT(J84,1)="-",1,0)))</f>
        <v>0</v>
      </c>
      <c r="M84" s="131">
        <f t="shared" si="6"/>
        <v>1</v>
      </c>
      <c r="N84" s="131" t="str">
        <f t="shared" si="7"/>
        <v/>
      </c>
    </row>
    <row r="85" spans="1:14" ht="15.75" outlineLevel="1" thickBot="1" x14ac:dyDescent="0.3">
      <c r="A85" s="25"/>
      <c r="B85" s="136" t="s">
        <v>64</v>
      </c>
      <c r="C85" s="126" t="str">
        <f>IF(C80&gt;"",C80,"")</f>
        <v>Kallio Otto</v>
      </c>
      <c r="D85" s="126" t="str">
        <f>IF(G80&gt;"",G80,"")</f>
        <v>Sibelius Oskar</v>
      </c>
      <c r="E85" s="137"/>
      <c r="F85" s="134">
        <v>-11</v>
      </c>
      <c r="G85" s="138">
        <v>11</v>
      </c>
      <c r="H85" s="134">
        <v>-1</v>
      </c>
      <c r="I85" s="134">
        <v>9</v>
      </c>
      <c r="J85" s="134">
        <v>-2</v>
      </c>
      <c r="K85" s="129">
        <f>IF(ISBLANK(F85),"",COUNTIF(F85:J85,"&gt;=0"))</f>
        <v>2</v>
      </c>
      <c r="L85" s="130">
        <f>IF(ISBLANK(F85),"",(IF(LEFT(F85,1)="-",1,0)+IF(LEFT(G85,1)="-",1,0)+IF(LEFT(H85,1)="-",1,0)+IF(LEFT(I85,1)="-",1,0)+IF(LEFT(J85,1)="-",1,0)))</f>
        <v>3</v>
      </c>
      <c r="M85" s="131" t="str">
        <f t="shared" si="6"/>
        <v/>
      </c>
      <c r="N85" s="131">
        <f t="shared" si="7"/>
        <v>1</v>
      </c>
    </row>
    <row r="86" spans="1:14" ht="15.75" outlineLevel="1" thickBot="1" x14ac:dyDescent="0.3">
      <c r="A86" s="25"/>
      <c r="B86" s="139" t="s">
        <v>65</v>
      </c>
      <c r="C86" s="126" t="str">
        <f>IF(C78&gt;"",C78,"")</f>
        <v>Jokiranta Risto</v>
      </c>
      <c r="D86" s="126" t="str">
        <f>IF(G79&gt;"",G79,"")</f>
        <v/>
      </c>
      <c r="E86" s="140"/>
      <c r="F86" s="141">
        <v>0</v>
      </c>
      <c r="G86" s="142">
        <v>0</v>
      </c>
      <c r="H86" s="141">
        <v>0</v>
      </c>
      <c r="I86" s="141"/>
      <c r="J86" s="141"/>
      <c r="K86" s="129">
        <f>IF(ISBLANK(F86),"",COUNTIF(F86:J86,"&gt;=0"))</f>
        <v>3</v>
      </c>
      <c r="L86" s="130">
        <f>IF(ISBLANK(F86),"",(IF(LEFT(F86,1)="-",1,0)+IF(LEFT(G86,1)="-",1,0)+IF(LEFT(H86,1)="-",1,0)+IF(LEFT(I86,1)="-",1,0)+IF(LEFT(J86,1)="-",1,0)))</f>
        <v>0</v>
      </c>
      <c r="M86" s="131">
        <f t="shared" si="6"/>
        <v>1</v>
      </c>
      <c r="N86" s="131" t="str">
        <f t="shared" si="7"/>
        <v/>
      </c>
    </row>
    <row r="87" spans="1:14" outlineLevel="1" x14ac:dyDescent="0.25">
      <c r="A87" s="25"/>
      <c r="B87" s="132" t="s">
        <v>66</v>
      </c>
      <c r="C87" s="126" t="str">
        <f>IF(C79&gt;"",C79,"")</f>
        <v>Viljamaa Eila</v>
      </c>
      <c r="D87" s="126" t="str">
        <f>IF(G78&gt;"",G78,"")</f>
        <v>Penttilä Turo</v>
      </c>
      <c r="E87" s="133"/>
      <c r="F87" s="135"/>
      <c r="G87" s="143"/>
      <c r="H87" s="135"/>
      <c r="I87" s="135"/>
      <c r="J87" s="135"/>
      <c r="K87" s="129" t="str">
        <f>IF(ISBLANK(F87),"",COUNTIF(F87:J87,"&gt;=0"))</f>
        <v/>
      </c>
      <c r="L87" s="130" t="str">
        <f>IF(ISBLANK(F87),"",(IF(LEFT(F87,1)="-",1,0)+IF(LEFT(G87,1)="-",1,0)+IF(LEFT(H87,1)="-",1,0)+IF(LEFT(I87,1)="-",1,0)+IF(LEFT(J87,1)="-",1,0)))</f>
        <v/>
      </c>
      <c r="M87" s="131" t="str">
        <f t="shared" si="6"/>
        <v/>
      </c>
      <c r="N87" s="131" t="str">
        <f t="shared" si="7"/>
        <v/>
      </c>
    </row>
    <row r="88" spans="1:14" ht="15.75" outlineLevel="1" x14ac:dyDescent="0.25">
      <c r="A88" s="25"/>
      <c r="B88" s="118"/>
      <c r="C88" s="95"/>
      <c r="D88" s="95"/>
      <c r="E88" s="95"/>
      <c r="F88" s="95"/>
      <c r="G88" s="95"/>
      <c r="H88" s="95"/>
      <c r="I88" s="254" t="s">
        <v>67</v>
      </c>
      <c r="J88" s="255"/>
      <c r="K88" s="144">
        <f>SUM(K83:K87)</f>
        <v>11</v>
      </c>
      <c r="L88" s="144">
        <f>SUM(L83:L87)</f>
        <v>3</v>
      </c>
      <c r="M88" s="144">
        <f>SUM(M83:M87)</f>
        <v>3</v>
      </c>
      <c r="N88" s="144">
        <f>SUM(N83:N87)</f>
        <v>1</v>
      </c>
    </row>
    <row r="89" spans="1:14" ht="15.75" outlineLevel="1" x14ac:dyDescent="0.25">
      <c r="A89" s="25"/>
      <c r="B89" s="145" t="s">
        <v>68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146"/>
    </row>
    <row r="90" spans="1:14" ht="15.75" outlineLevel="1" x14ac:dyDescent="0.25">
      <c r="A90" s="25"/>
      <c r="B90" s="147" t="s">
        <v>69</v>
      </c>
      <c r="C90" s="148"/>
      <c r="D90" s="148" t="s">
        <v>70</v>
      </c>
      <c r="E90" s="93"/>
      <c r="F90" s="148"/>
      <c r="G90" s="148" t="s">
        <v>17</v>
      </c>
      <c r="H90" s="93"/>
      <c r="I90" s="148"/>
      <c r="J90" s="149" t="s">
        <v>71</v>
      </c>
      <c r="K90" s="100"/>
      <c r="L90" s="95"/>
      <c r="M90" s="95"/>
      <c r="N90" s="146"/>
    </row>
    <row r="91" spans="1:14" ht="18.75" outlineLevel="1" thickBot="1" x14ac:dyDescent="0.3">
      <c r="A91" s="25"/>
      <c r="B91" s="118"/>
      <c r="C91" s="95"/>
      <c r="D91" s="95"/>
      <c r="E91" s="95"/>
      <c r="F91" s="95"/>
      <c r="G91" s="95"/>
      <c r="H91" s="95"/>
      <c r="I91" s="95"/>
      <c r="J91" s="256" t="str">
        <f>IF(M88=3,C77,IF(N88=3,G77,""))</f>
        <v>YPTS</v>
      </c>
      <c r="K91" s="256"/>
      <c r="L91" s="256"/>
      <c r="M91" s="256"/>
      <c r="N91" s="257"/>
    </row>
    <row r="92" spans="1:14" ht="18.75" outlineLevel="1" thickBot="1" x14ac:dyDescent="0.3">
      <c r="A92" s="25"/>
      <c r="B92" s="150"/>
      <c r="C92" s="151"/>
      <c r="D92" s="151"/>
      <c r="E92" s="151"/>
      <c r="F92" s="151"/>
      <c r="G92" s="151"/>
      <c r="H92" s="151"/>
      <c r="I92" s="151"/>
      <c r="J92" s="152"/>
      <c r="K92" s="152"/>
      <c r="L92" s="152"/>
      <c r="M92" s="152"/>
      <c r="N92" s="153"/>
    </row>
    <row r="93" spans="1:14" ht="15.75" thickTop="1" x14ac:dyDescent="0.25">
      <c r="A93" s="25"/>
    </row>
    <row r="94" spans="1:14" ht="15.75" thickBot="1" x14ac:dyDescent="0.3">
      <c r="A94" s="88" t="s">
        <v>422</v>
      </c>
    </row>
    <row r="95" spans="1:14" ht="16.5" outlineLevel="1" thickTop="1" x14ac:dyDescent="0.25">
      <c r="A95" s="25"/>
      <c r="B95" s="89"/>
      <c r="C95" s="90"/>
      <c r="D95" s="91"/>
      <c r="E95" s="91"/>
      <c r="F95" s="258" t="s">
        <v>40</v>
      </c>
      <c r="G95" s="259"/>
      <c r="H95" s="260" t="s">
        <v>304</v>
      </c>
      <c r="I95" s="261"/>
      <c r="J95" s="261"/>
      <c r="K95" s="261"/>
      <c r="L95" s="261"/>
      <c r="M95" s="261"/>
      <c r="N95" s="262"/>
    </row>
    <row r="96" spans="1:14" ht="15.75" outlineLevel="1" x14ac:dyDescent="0.25">
      <c r="A96" s="25"/>
      <c r="B96" s="92"/>
      <c r="C96" s="93"/>
      <c r="D96" s="94"/>
      <c r="E96" s="95"/>
      <c r="F96" s="263" t="s">
        <v>41</v>
      </c>
      <c r="G96" s="264"/>
      <c r="H96" s="265" t="s">
        <v>25</v>
      </c>
      <c r="I96" s="266"/>
      <c r="J96" s="266"/>
      <c r="K96" s="266"/>
      <c r="L96" s="266"/>
      <c r="M96" s="266"/>
      <c r="N96" s="267"/>
    </row>
    <row r="97" spans="1:14" ht="15.75" outlineLevel="1" x14ac:dyDescent="0.25">
      <c r="A97" s="25"/>
      <c r="B97" s="96"/>
      <c r="C97" s="97"/>
      <c r="D97" s="95"/>
      <c r="E97" s="95"/>
      <c r="F97" s="268" t="s">
        <v>42</v>
      </c>
      <c r="G97" s="269"/>
      <c r="H97" s="270" t="s">
        <v>99</v>
      </c>
      <c r="I97" s="271"/>
      <c r="J97" s="271"/>
      <c r="K97" s="271"/>
      <c r="L97" s="271"/>
      <c r="M97" s="271"/>
      <c r="N97" s="272"/>
    </row>
    <row r="98" spans="1:14" ht="21" outlineLevel="1" thickBot="1" x14ac:dyDescent="0.35">
      <c r="A98" s="25"/>
      <c r="B98" s="98"/>
      <c r="C98" s="99" t="s">
        <v>43</v>
      </c>
      <c r="D98" s="100"/>
      <c r="E98" s="95"/>
      <c r="F98" s="273" t="s">
        <v>44</v>
      </c>
      <c r="G98" s="274"/>
      <c r="H98" s="275">
        <v>43533</v>
      </c>
      <c r="I98" s="276"/>
      <c r="J98" s="277"/>
      <c r="K98" s="101" t="s">
        <v>45</v>
      </c>
      <c r="L98" s="278"/>
      <c r="M98" s="279"/>
      <c r="N98" s="280"/>
    </row>
    <row r="99" spans="1:14" ht="16.5" outlineLevel="1" thickTop="1" x14ac:dyDescent="0.25">
      <c r="A99" s="25"/>
      <c r="B99" s="102"/>
      <c r="C99" s="103"/>
      <c r="D99" s="95"/>
      <c r="E99" s="95"/>
      <c r="F99" s="104"/>
      <c r="G99" s="103"/>
      <c r="H99" s="103"/>
      <c r="I99" s="105"/>
      <c r="J99" s="106"/>
      <c r="K99" s="107"/>
      <c r="L99" s="107"/>
      <c r="M99" s="107"/>
      <c r="N99" s="108"/>
    </row>
    <row r="100" spans="1:14" ht="16.5" outlineLevel="1" thickBot="1" x14ac:dyDescent="0.3">
      <c r="A100" s="25"/>
      <c r="B100" s="109" t="s">
        <v>46</v>
      </c>
      <c r="C100" s="239" t="s">
        <v>141</v>
      </c>
      <c r="D100" s="240"/>
      <c r="E100" s="110"/>
      <c r="F100" s="111" t="s">
        <v>47</v>
      </c>
      <c r="G100" s="239" t="s">
        <v>25</v>
      </c>
      <c r="H100" s="241"/>
      <c r="I100" s="241"/>
      <c r="J100" s="241"/>
      <c r="K100" s="241"/>
      <c r="L100" s="241"/>
      <c r="M100" s="241"/>
      <c r="N100" s="242"/>
    </row>
    <row r="101" spans="1:14" outlineLevel="1" x14ac:dyDescent="0.25">
      <c r="A101" s="25"/>
      <c r="B101" s="112" t="s">
        <v>48</v>
      </c>
      <c r="C101" s="243" t="s">
        <v>140</v>
      </c>
      <c r="D101" s="244"/>
      <c r="E101" s="113"/>
      <c r="F101" s="114" t="s">
        <v>49</v>
      </c>
      <c r="G101" s="243" t="s">
        <v>166</v>
      </c>
      <c r="H101" s="245"/>
      <c r="I101" s="245"/>
      <c r="J101" s="245"/>
      <c r="K101" s="245"/>
      <c r="L101" s="245"/>
      <c r="M101" s="245"/>
      <c r="N101" s="246"/>
    </row>
    <row r="102" spans="1:14" outlineLevel="1" x14ac:dyDescent="0.25">
      <c r="A102" s="25"/>
      <c r="B102" s="115" t="s">
        <v>50</v>
      </c>
      <c r="C102" s="247" t="s">
        <v>177</v>
      </c>
      <c r="D102" s="248"/>
      <c r="E102" s="113"/>
      <c r="F102" s="116" t="s">
        <v>51</v>
      </c>
      <c r="G102" s="249" t="s">
        <v>155</v>
      </c>
      <c r="H102" s="250"/>
      <c r="I102" s="250"/>
      <c r="J102" s="250"/>
      <c r="K102" s="250"/>
      <c r="L102" s="250"/>
      <c r="M102" s="250"/>
      <c r="N102" s="251"/>
    </row>
    <row r="103" spans="1:14" outlineLevel="1" x14ac:dyDescent="0.25">
      <c r="A103" s="25"/>
      <c r="B103" s="115" t="s">
        <v>52</v>
      </c>
      <c r="C103" s="247" t="s">
        <v>157</v>
      </c>
      <c r="D103" s="248"/>
      <c r="E103" s="113"/>
      <c r="F103" s="117" t="s">
        <v>53</v>
      </c>
      <c r="G103" s="249" t="s">
        <v>151</v>
      </c>
      <c r="H103" s="250"/>
      <c r="I103" s="250"/>
      <c r="J103" s="250"/>
      <c r="K103" s="250"/>
      <c r="L103" s="250"/>
      <c r="M103" s="250"/>
      <c r="N103" s="251"/>
    </row>
    <row r="104" spans="1:14" ht="15.75" outlineLevel="1" x14ac:dyDescent="0.25">
      <c r="A104" s="25"/>
      <c r="B104" s="118"/>
      <c r="C104" s="95"/>
      <c r="D104" s="95"/>
      <c r="E104" s="95"/>
      <c r="F104" s="104"/>
      <c r="G104" s="119"/>
      <c r="H104" s="119"/>
      <c r="I104" s="119"/>
      <c r="J104" s="95"/>
      <c r="K104" s="95"/>
      <c r="L104" s="95"/>
      <c r="M104" s="120"/>
      <c r="N104" s="121"/>
    </row>
    <row r="105" spans="1:14" ht="16.5" outlineLevel="1" thickBot="1" x14ac:dyDescent="0.3">
      <c r="A105" s="25"/>
      <c r="B105" s="122" t="s">
        <v>54</v>
      </c>
      <c r="C105" s="95"/>
      <c r="D105" s="95"/>
      <c r="E105" s="95"/>
      <c r="F105" s="123" t="s">
        <v>55</v>
      </c>
      <c r="G105" s="123" t="s">
        <v>56</v>
      </c>
      <c r="H105" s="123" t="s">
        <v>57</v>
      </c>
      <c r="I105" s="123" t="s">
        <v>58</v>
      </c>
      <c r="J105" s="123" t="s">
        <v>59</v>
      </c>
      <c r="K105" s="252" t="s">
        <v>4</v>
      </c>
      <c r="L105" s="253"/>
      <c r="M105" s="123" t="s">
        <v>60</v>
      </c>
      <c r="N105" s="124" t="s">
        <v>61</v>
      </c>
    </row>
    <row r="106" spans="1:14" ht="15.75" outlineLevel="1" thickBot="1" x14ac:dyDescent="0.3">
      <c r="A106" s="25"/>
      <c r="B106" s="125" t="s">
        <v>62</v>
      </c>
      <c r="C106" s="126" t="str">
        <f>IF(C101&gt;"",C101,"")</f>
        <v>Jokiranta Risto</v>
      </c>
      <c r="D106" s="126" t="str">
        <f>IF(G101&gt;"",G101,"")</f>
        <v>Engberg Elim</v>
      </c>
      <c r="E106" s="127"/>
      <c r="F106" s="128">
        <v>3</v>
      </c>
      <c r="G106" s="128">
        <v>5</v>
      </c>
      <c r="H106" s="128">
        <v>-7</v>
      </c>
      <c r="I106" s="128">
        <v>7</v>
      </c>
      <c r="J106" s="128"/>
      <c r="K106" s="129">
        <f>IF(ISBLANK(F106),"",COUNTIF(F106:J106,"&gt;=0"))</f>
        <v>3</v>
      </c>
      <c r="L106" s="130">
        <f>IF(ISBLANK(F106),"",(IF(LEFT(F106,1)="-",1,0)+IF(LEFT(G106,1)="-",1,0)+IF(LEFT(H106,1)="-",1,0)+IF(LEFT(I106,1)="-",1,0)+IF(LEFT(J106,1)="-",1,0)))</f>
        <v>1</v>
      </c>
      <c r="M106" s="131">
        <f t="shared" ref="M106:M110" si="8">IF(K106=3,1,"")</f>
        <v>1</v>
      </c>
      <c r="N106" s="131" t="str">
        <f t="shared" ref="N106:N110" si="9">IF(L106=3,1,"")</f>
        <v/>
      </c>
    </row>
    <row r="107" spans="1:14" ht="15.75" outlineLevel="1" thickBot="1" x14ac:dyDescent="0.3">
      <c r="A107" s="25"/>
      <c r="B107" s="132" t="s">
        <v>63</v>
      </c>
      <c r="C107" s="126" t="str">
        <f>IF(C102&gt;"",C102,"")</f>
        <v>Juusela Vili</v>
      </c>
      <c r="D107" s="126" t="str">
        <f>IF(G102&gt;"",G102,"")</f>
        <v>Kettula Leo</v>
      </c>
      <c r="E107" s="133"/>
      <c r="F107" s="134">
        <v>-6</v>
      </c>
      <c r="G107" s="135">
        <v>-2</v>
      </c>
      <c r="H107" s="135">
        <v>-1</v>
      </c>
      <c r="I107" s="135"/>
      <c r="J107" s="135"/>
      <c r="K107" s="129">
        <f>IF(ISBLANK(F107),"",COUNTIF(F107:J107,"&gt;=0"))</f>
        <v>0</v>
      </c>
      <c r="L107" s="130">
        <f>IF(ISBLANK(F107),"",(IF(LEFT(F107,1)="-",1,0)+IF(LEFT(G107,1)="-",1,0)+IF(LEFT(H107,1)="-",1,0)+IF(LEFT(I107,1)="-",1,0)+IF(LEFT(J107,1)="-",1,0)))</f>
        <v>3</v>
      </c>
      <c r="M107" s="131" t="str">
        <f t="shared" si="8"/>
        <v/>
      </c>
      <c r="N107" s="131">
        <f t="shared" si="9"/>
        <v>1</v>
      </c>
    </row>
    <row r="108" spans="1:14" ht="15.75" outlineLevel="1" thickBot="1" x14ac:dyDescent="0.3">
      <c r="A108" s="25"/>
      <c r="B108" s="136" t="s">
        <v>64</v>
      </c>
      <c r="C108" s="126" t="str">
        <f>IF(C103&gt;"",C103,"")</f>
        <v>Viljamaa Elia</v>
      </c>
      <c r="D108" s="126" t="str">
        <f>IF(G103&gt;"",G103,"")</f>
        <v>Westerlund Samuel</v>
      </c>
      <c r="E108" s="137"/>
      <c r="F108" s="134">
        <v>5</v>
      </c>
      <c r="G108" s="138">
        <v>-6</v>
      </c>
      <c r="H108" s="134">
        <v>8</v>
      </c>
      <c r="I108" s="134">
        <v>-8</v>
      </c>
      <c r="J108" s="134">
        <v>-6</v>
      </c>
      <c r="K108" s="129">
        <f>IF(ISBLANK(F108),"",COUNTIF(F108:J108,"&gt;=0"))</f>
        <v>2</v>
      </c>
      <c r="L108" s="130">
        <f>IF(ISBLANK(F108),"",(IF(LEFT(F108,1)="-",1,0)+IF(LEFT(G108,1)="-",1,0)+IF(LEFT(H108,1)="-",1,0)+IF(LEFT(I108,1)="-",1,0)+IF(LEFT(J108,1)="-",1,0)))</f>
        <v>3</v>
      </c>
      <c r="M108" s="131" t="str">
        <f t="shared" si="8"/>
        <v/>
      </c>
      <c r="N108" s="131">
        <f t="shared" si="9"/>
        <v>1</v>
      </c>
    </row>
    <row r="109" spans="1:14" ht="15.75" outlineLevel="1" thickBot="1" x14ac:dyDescent="0.3">
      <c r="A109" s="25"/>
      <c r="B109" s="139" t="s">
        <v>65</v>
      </c>
      <c r="C109" s="126" t="str">
        <f>IF(C101&gt;"",C101,"")</f>
        <v>Jokiranta Risto</v>
      </c>
      <c r="D109" s="126" t="str">
        <f>IF(G102&gt;"",G102,"")</f>
        <v>Kettula Leo</v>
      </c>
      <c r="E109" s="140"/>
      <c r="F109" s="141">
        <v>7</v>
      </c>
      <c r="G109" s="142">
        <v>7</v>
      </c>
      <c r="H109" s="141">
        <v>12</v>
      </c>
      <c r="I109" s="141"/>
      <c r="J109" s="141"/>
      <c r="K109" s="129">
        <f>IF(ISBLANK(F109),"",COUNTIF(F109:J109,"&gt;=0"))</f>
        <v>3</v>
      </c>
      <c r="L109" s="130">
        <f>IF(ISBLANK(F109),"",(IF(LEFT(F109,1)="-",1,0)+IF(LEFT(G109,1)="-",1,0)+IF(LEFT(H109,1)="-",1,0)+IF(LEFT(I109,1)="-",1,0)+IF(LEFT(J109,1)="-",1,0)))</f>
        <v>0</v>
      </c>
      <c r="M109" s="131">
        <f t="shared" si="8"/>
        <v>1</v>
      </c>
      <c r="N109" s="131" t="str">
        <f t="shared" si="9"/>
        <v/>
      </c>
    </row>
    <row r="110" spans="1:14" outlineLevel="1" x14ac:dyDescent="0.25">
      <c r="A110" s="25"/>
      <c r="B110" s="132" t="s">
        <v>66</v>
      </c>
      <c r="C110" s="126" t="str">
        <f>IF(C102&gt;"",C102,"")</f>
        <v>Juusela Vili</v>
      </c>
      <c r="D110" s="126" t="str">
        <f>IF(G101&gt;"",G101,"")</f>
        <v>Engberg Elim</v>
      </c>
      <c r="E110" s="133"/>
      <c r="F110" s="135">
        <v>-8</v>
      </c>
      <c r="G110" s="143">
        <v>-2</v>
      </c>
      <c r="H110" s="135">
        <v>-4</v>
      </c>
      <c r="I110" s="135"/>
      <c r="J110" s="135"/>
      <c r="K110" s="129">
        <f>IF(ISBLANK(F110),"",COUNTIF(F110:J110,"&gt;=0"))</f>
        <v>0</v>
      </c>
      <c r="L110" s="130">
        <f>IF(ISBLANK(F110),"",(IF(LEFT(F110,1)="-",1,0)+IF(LEFT(G110,1)="-",1,0)+IF(LEFT(H110,1)="-",1,0)+IF(LEFT(I110,1)="-",1,0)+IF(LEFT(J110,1)="-",1,0)))</f>
        <v>3</v>
      </c>
      <c r="M110" s="131" t="str">
        <f t="shared" si="8"/>
        <v/>
      </c>
      <c r="N110" s="131">
        <f t="shared" si="9"/>
        <v>1</v>
      </c>
    </row>
    <row r="111" spans="1:14" ht="15.75" outlineLevel="1" x14ac:dyDescent="0.25">
      <c r="A111" s="25"/>
      <c r="B111" s="118"/>
      <c r="C111" s="95"/>
      <c r="D111" s="95"/>
      <c r="E111" s="95"/>
      <c r="F111" s="95"/>
      <c r="G111" s="95"/>
      <c r="H111" s="95"/>
      <c r="I111" s="254" t="s">
        <v>67</v>
      </c>
      <c r="J111" s="255"/>
      <c r="K111" s="144">
        <f>SUM(K106:K110)</f>
        <v>8</v>
      </c>
      <c r="L111" s="144">
        <f>SUM(L106:L110)</f>
        <v>10</v>
      </c>
      <c r="M111" s="144">
        <f>SUM(M106:M110)</f>
        <v>2</v>
      </c>
      <c r="N111" s="144">
        <f>SUM(N106:N110)</f>
        <v>3</v>
      </c>
    </row>
    <row r="112" spans="1:14" ht="15.75" outlineLevel="1" x14ac:dyDescent="0.25">
      <c r="A112" s="25"/>
      <c r="B112" s="145" t="s">
        <v>68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146"/>
    </row>
    <row r="113" spans="1:14" ht="15.75" outlineLevel="1" x14ac:dyDescent="0.25">
      <c r="A113" s="25"/>
      <c r="B113" s="147" t="s">
        <v>69</v>
      </c>
      <c r="C113" s="148"/>
      <c r="D113" s="148" t="s">
        <v>70</v>
      </c>
      <c r="E113" s="93"/>
      <c r="F113" s="148"/>
      <c r="G113" s="148" t="s">
        <v>17</v>
      </c>
      <c r="H113" s="93"/>
      <c r="I113" s="148"/>
      <c r="J113" s="149" t="s">
        <v>71</v>
      </c>
      <c r="K113" s="100"/>
      <c r="L113" s="95"/>
      <c r="M113" s="95"/>
      <c r="N113" s="146"/>
    </row>
    <row r="114" spans="1:14" ht="18.75" outlineLevel="1" thickBot="1" x14ac:dyDescent="0.3">
      <c r="A114" s="25"/>
      <c r="B114" s="118"/>
      <c r="C114" s="95"/>
      <c r="D114" s="95"/>
      <c r="E114" s="95"/>
      <c r="F114" s="95"/>
      <c r="G114" s="95"/>
      <c r="H114" s="95"/>
      <c r="I114" s="95"/>
      <c r="J114" s="256" t="str">
        <f>IF(M111=3,C100,IF(N111=3,G100,""))</f>
        <v>MBF</v>
      </c>
      <c r="K114" s="256"/>
      <c r="L114" s="256"/>
      <c r="M114" s="256"/>
      <c r="N114" s="257"/>
    </row>
    <row r="115" spans="1:14" ht="18.75" outlineLevel="1" thickBot="1" x14ac:dyDescent="0.3">
      <c r="A115" s="25"/>
      <c r="B115" s="150"/>
      <c r="C115" s="151"/>
      <c r="D115" s="151"/>
      <c r="E115" s="151"/>
      <c r="F115" s="151"/>
      <c r="G115" s="151"/>
      <c r="H115" s="151"/>
      <c r="I115" s="151"/>
      <c r="J115" s="152"/>
      <c r="K115" s="152"/>
      <c r="L115" s="152"/>
      <c r="M115" s="152"/>
      <c r="N115" s="153"/>
    </row>
    <row r="116" spans="1:14" ht="15.75" thickTop="1" x14ac:dyDescent="0.25">
      <c r="A116" s="25"/>
    </row>
    <row r="117" spans="1:14" ht="15.75" thickBot="1" x14ac:dyDescent="0.3">
      <c r="A117" s="88" t="s">
        <v>382</v>
      </c>
    </row>
    <row r="118" spans="1:14" ht="16.5" outlineLevel="1" thickTop="1" x14ac:dyDescent="0.25">
      <c r="A118" s="25"/>
      <c r="B118" s="89"/>
      <c r="C118" s="90"/>
      <c r="D118" s="91"/>
      <c r="E118" s="91"/>
      <c r="F118" s="258" t="s">
        <v>40</v>
      </c>
      <c r="G118" s="259"/>
      <c r="H118" s="260" t="s">
        <v>304</v>
      </c>
      <c r="I118" s="261"/>
      <c r="J118" s="261"/>
      <c r="K118" s="261"/>
      <c r="L118" s="261"/>
      <c r="M118" s="261"/>
      <c r="N118" s="262"/>
    </row>
    <row r="119" spans="1:14" ht="15.75" outlineLevel="1" x14ac:dyDescent="0.25">
      <c r="A119" s="25"/>
      <c r="B119" s="92"/>
      <c r="C119" s="93"/>
      <c r="D119" s="94"/>
      <c r="E119" s="95"/>
      <c r="F119" s="263" t="s">
        <v>41</v>
      </c>
      <c r="G119" s="264"/>
      <c r="H119" s="265" t="s">
        <v>25</v>
      </c>
      <c r="I119" s="266"/>
      <c r="J119" s="266"/>
      <c r="K119" s="266"/>
      <c r="L119" s="266"/>
      <c r="M119" s="266"/>
      <c r="N119" s="267"/>
    </row>
    <row r="120" spans="1:14" ht="15.75" outlineLevel="1" x14ac:dyDescent="0.25">
      <c r="A120" s="25"/>
      <c r="B120" s="96"/>
      <c r="C120" s="97"/>
      <c r="D120" s="95"/>
      <c r="E120" s="95"/>
      <c r="F120" s="268" t="s">
        <v>42</v>
      </c>
      <c r="G120" s="269"/>
      <c r="H120" s="270" t="s">
        <v>99</v>
      </c>
      <c r="I120" s="271"/>
      <c r="J120" s="271"/>
      <c r="K120" s="271"/>
      <c r="L120" s="271"/>
      <c r="M120" s="271"/>
      <c r="N120" s="272"/>
    </row>
    <row r="121" spans="1:14" ht="21" outlineLevel="1" thickBot="1" x14ac:dyDescent="0.35">
      <c r="A121" s="25"/>
      <c r="B121" s="98"/>
      <c r="C121" s="99" t="s">
        <v>43</v>
      </c>
      <c r="D121" s="100"/>
      <c r="E121" s="95"/>
      <c r="F121" s="273" t="s">
        <v>44</v>
      </c>
      <c r="G121" s="274"/>
      <c r="H121" s="275">
        <v>43533</v>
      </c>
      <c r="I121" s="276"/>
      <c r="J121" s="277"/>
      <c r="K121" s="101" t="s">
        <v>45</v>
      </c>
      <c r="L121" s="278"/>
      <c r="M121" s="279"/>
      <c r="N121" s="280"/>
    </row>
    <row r="122" spans="1:14" ht="16.5" outlineLevel="1" thickTop="1" x14ac:dyDescent="0.25">
      <c r="A122" s="25"/>
      <c r="B122" s="102"/>
      <c r="C122" s="103"/>
      <c r="D122" s="95"/>
      <c r="E122" s="95"/>
      <c r="F122" s="104"/>
      <c r="G122" s="103"/>
      <c r="H122" s="103"/>
      <c r="I122" s="105"/>
      <c r="J122" s="106"/>
      <c r="K122" s="107"/>
      <c r="L122" s="107"/>
      <c r="M122" s="107"/>
      <c r="N122" s="108"/>
    </row>
    <row r="123" spans="1:14" ht="16.5" outlineLevel="1" thickBot="1" x14ac:dyDescent="0.3">
      <c r="A123" s="25"/>
      <c r="B123" s="109" t="s">
        <v>46</v>
      </c>
      <c r="C123" s="239" t="s">
        <v>30</v>
      </c>
      <c r="D123" s="240"/>
      <c r="E123" s="110"/>
      <c r="F123" s="111" t="s">
        <v>47</v>
      </c>
      <c r="G123" s="239" t="s">
        <v>181</v>
      </c>
      <c r="H123" s="241"/>
      <c r="I123" s="241"/>
      <c r="J123" s="241"/>
      <c r="K123" s="241"/>
      <c r="L123" s="241"/>
      <c r="M123" s="241"/>
      <c r="N123" s="242"/>
    </row>
    <row r="124" spans="1:14" outlineLevel="1" x14ac:dyDescent="0.25">
      <c r="A124" s="25"/>
      <c r="B124" s="112" t="s">
        <v>48</v>
      </c>
      <c r="C124" s="243" t="s">
        <v>175</v>
      </c>
      <c r="D124" s="244"/>
      <c r="E124" s="113"/>
      <c r="F124" s="114" t="s">
        <v>49</v>
      </c>
      <c r="G124" s="243" t="s">
        <v>162</v>
      </c>
      <c r="H124" s="245"/>
      <c r="I124" s="245"/>
      <c r="J124" s="245"/>
      <c r="K124" s="245"/>
      <c r="L124" s="245"/>
      <c r="M124" s="245"/>
      <c r="N124" s="246"/>
    </row>
    <row r="125" spans="1:14" outlineLevel="1" x14ac:dyDescent="0.25">
      <c r="A125" s="25"/>
      <c r="B125" s="115" t="s">
        <v>50</v>
      </c>
      <c r="C125" s="247" t="s">
        <v>168</v>
      </c>
      <c r="D125" s="248"/>
      <c r="E125" s="113"/>
      <c r="F125" s="116" t="s">
        <v>51</v>
      </c>
      <c r="G125" s="249"/>
      <c r="H125" s="250"/>
      <c r="I125" s="250"/>
      <c r="J125" s="250"/>
      <c r="K125" s="250"/>
      <c r="L125" s="250"/>
      <c r="M125" s="250"/>
      <c r="N125" s="251"/>
    </row>
    <row r="126" spans="1:14" outlineLevel="1" x14ac:dyDescent="0.25">
      <c r="A126" s="25"/>
      <c r="B126" s="115" t="s">
        <v>52</v>
      </c>
      <c r="C126" s="247" t="s">
        <v>160</v>
      </c>
      <c r="D126" s="248"/>
      <c r="E126" s="113"/>
      <c r="F126" s="117" t="s">
        <v>53</v>
      </c>
      <c r="G126" s="249" t="s">
        <v>159</v>
      </c>
      <c r="H126" s="250"/>
      <c r="I126" s="250"/>
      <c r="J126" s="250"/>
      <c r="K126" s="250"/>
      <c r="L126" s="250"/>
      <c r="M126" s="250"/>
      <c r="N126" s="251"/>
    </row>
    <row r="127" spans="1:14" ht="15.75" outlineLevel="1" x14ac:dyDescent="0.25">
      <c r="A127" s="25"/>
      <c r="B127" s="118"/>
      <c r="C127" s="95"/>
      <c r="D127" s="95"/>
      <c r="E127" s="95"/>
      <c r="F127" s="104"/>
      <c r="G127" s="119"/>
      <c r="H127" s="119"/>
      <c r="I127" s="119"/>
      <c r="J127" s="95"/>
      <c r="K127" s="95"/>
      <c r="L127" s="95"/>
      <c r="M127" s="120"/>
      <c r="N127" s="121"/>
    </row>
    <row r="128" spans="1:14" ht="16.5" outlineLevel="1" thickBot="1" x14ac:dyDescent="0.3">
      <c r="A128" s="25"/>
      <c r="B128" s="122" t="s">
        <v>54</v>
      </c>
      <c r="C128" s="95"/>
      <c r="D128" s="95"/>
      <c r="E128" s="95"/>
      <c r="F128" s="123" t="s">
        <v>55</v>
      </c>
      <c r="G128" s="123" t="s">
        <v>56</v>
      </c>
      <c r="H128" s="123" t="s">
        <v>57</v>
      </c>
      <c r="I128" s="123" t="s">
        <v>58</v>
      </c>
      <c r="J128" s="123" t="s">
        <v>59</v>
      </c>
      <c r="K128" s="252" t="s">
        <v>4</v>
      </c>
      <c r="L128" s="253"/>
      <c r="M128" s="123" t="s">
        <v>60</v>
      </c>
      <c r="N128" s="124" t="s">
        <v>61</v>
      </c>
    </row>
    <row r="129" spans="1:14" ht="15.75" outlineLevel="1" thickBot="1" x14ac:dyDescent="0.3">
      <c r="A129" s="25"/>
      <c r="B129" s="125" t="s">
        <v>62</v>
      </c>
      <c r="C129" s="126" t="str">
        <f>IF(C124&gt;"",C124,"")</f>
        <v>Kim Woobin</v>
      </c>
      <c r="D129" s="126" t="str">
        <f>IF(G124&gt;"",G124,"")</f>
        <v>Penttilä Turo</v>
      </c>
      <c r="E129" s="127"/>
      <c r="F129" s="128">
        <v>9</v>
      </c>
      <c r="G129" s="128">
        <v>9</v>
      </c>
      <c r="H129" s="128">
        <v>-11</v>
      </c>
      <c r="I129" s="128">
        <v>-10</v>
      </c>
      <c r="J129" s="128">
        <v>-5</v>
      </c>
      <c r="K129" s="129">
        <f>IF(ISBLANK(F129),"",COUNTIF(F129:J129,"&gt;=0"))</f>
        <v>2</v>
      </c>
      <c r="L129" s="130">
        <f>IF(ISBLANK(F129),"",(IF(LEFT(F129,1)="-",1,0)+IF(LEFT(G129,1)="-",1,0)+IF(LEFT(H129,1)="-",1,0)+IF(LEFT(I129,1)="-",1,0)+IF(LEFT(J129,1)="-",1,0)))</f>
        <v>3</v>
      </c>
      <c r="M129" s="131" t="str">
        <f t="shared" ref="M129:N133" si="10">IF(K129=3,1,"")</f>
        <v/>
      </c>
      <c r="N129" s="131">
        <f t="shared" si="10"/>
        <v>1</v>
      </c>
    </row>
    <row r="130" spans="1:14" ht="15.75" outlineLevel="1" thickBot="1" x14ac:dyDescent="0.3">
      <c r="A130" s="25"/>
      <c r="B130" s="132" t="s">
        <v>63</v>
      </c>
      <c r="C130" s="126" t="str">
        <f>IF(C125&gt;"",C125,"")</f>
        <v>Andersson Leo</v>
      </c>
      <c r="D130" s="126" t="str">
        <f>IF(G125&gt;"",G125,"")</f>
        <v/>
      </c>
      <c r="E130" s="133"/>
      <c r="F130" s="134">
        <v>0</v>
      </c>
      <c r="G130" s="135">
        <v>0</v>
      </c>
      <c r="H130" s="135">
        <v>0</v>
      </c>
      <c r="I130" s="135"/>
      <c r="J130" s="135"/>
      <c r="K130" s="129">
        <f>IF(ISBLANK(F130),"",COUNTIF(F130:J130,"&gt;=0"))</f>
        <v>3</v>
      </c>
      <c r="L130" s="130">
        <f>IF(ISBLANK(F130),"",(IF(LEFT(F130,1)="-",1,0)+IF(LEFT(G130,1)="-",1,0)+IF(LEFT(H130,1)="-",1,0)+IF(LEFT(I130,1)="-",1,0)+IF(LEFT(J130,1)="-",1,0)))</f>
        <v>0</v>
      </c>
      <c r="M130" s="131">
        <f t="shared" si="10"/>
        <v>1</v>
      </c>
      <c r="N130" s="131" t="str">
        <f t="shared" si="10"/>
        <v/>
      </c>
    </row>
    <row r="131" spans="1:14" ht="15.75" outlineLevel="1" thickBot="1" x14ac:dyDescent="0.3">
      <c r="A131" s="25"/>
      <c r="B131" s="136" t="s">
        <v>64</v>
      </c>
      <c r="C131" s="126" t="str">
        <f>IF(C126&gt;"",C126,"")</f>
        <v>Joki Vincent</v>
      </c>
      <c r="D131" s="126" t="str">
        <f>IF(G126&gt;"",G126,"")</f>
        <v>Sibelius Oskar</v>
      </c>
      <c r="E131" s="137"/>
      <c r="F131" s="134">
        <v>-9</v>
      </c>
      <c r="G131" s="138">
        <v>11</v>
      </c>
      <c r="H131" s="134">
        <v>-10</v>
      </c>
      <c r="I131" s="134">
        <v>-8</v>
      </c>
      <c r="J131" s="134"/>
      <c r="K131" s="129">
        <f>IF(ISBLANK(F131),"",COUNTIF(F131:J131,"&gt;=0"))</f>
        <v>1</v>
      </c>
      <c r="L131" s="130">
        <f>IF(ISBLANK(F131),"",(IF(LEFT(F131,1)="-",1,0)+IF(LEFT(G131,1)="-",1,0)+IF(LEFT(H131,1)="-",1,0)+IF(LEFT(I131,1)="-",1,0)+IF(LEFT(J131,1)="-",1,0)))</f>
        <v>3</v>
      </c>
      <c r="M131" s="131" t="str">
        <f t="shared" si="10"/>
        <v/>
      </c>
      <c r="N131" s="131">
        <f t="shared" si="10"/>
        <v>1</v>
      </c>
    </row>
    <row r="132" spans="1:14" ht="15.75" outlineLevel="1" thickBot="1" x14ac:dyDescent="0.3">
      <c r="A132" s="25"/>
      <c r="B132" s="139" t="s">
        <v>65</v>
      </c>
      <c r="C132" s="126" t="str">
        <f>IF(C124&gt;"",C124,"")</f>
        <v>Kim Woobin</v>
      </c>
      <c r="D132" s="126" t="str">
        <f>IF(G125&gt;"",G125,"")</f>
        <v/>
      </c>
      <c r="E132" s="140"/>
      <c r="F132" s="141">
        <v>0</v>
      </c>
      <c r="G132" s="142">
        <v>0</v>
      </c>
      <c r="H132" s="141">
        <v>0</v>
      </c>
      <c r="I132" s="141"/>
      <c r="J132" s="141"/>
      <c r="K132" s="129">
        <f>IF(ISBLANK(F132),"",COUNTIF(F132:J132,"&gt;=0"))</f>
        <v>3</v>
      </c>
      <c r="L132" s="130">
        <f>IF(ISBLANK(F132),"",(IF(LEFT(F132,1)="-",1,0)+IF(LEFT(G132,1)="-",1,0)+IF(LEFT(H132,1)="-",1,0)+IF(LEFT(I132,1)="-",1,0)+IF(LEFT(J132,1)="-",1,0)))</f>
        <v>0</v>
      </c>
      <c r="M132" s="131">
        <f t="shared" si="10"/>
        <v>1</v>
      </c>
      <c r="N132" s="131" t="str">
        <f t="shared" si="10"/>
        <v/>
      </c>
    </row>
    <row r="133" spans="1:14" outlineLevel="1" x14ac:dyDescent="0.25">
      <c r="A133" s="25"/>
      <c r="B133" s="132" t="s">
        <v>66</v>
      </c>
      <c r="C133" s="126" t="str">
        <f>IF(C125&gt;"",C125,"")</f>
        <v>Andersson Leo</v>
      </c>
      <c r="D133" s="126" t="str">
        <f>IF(G124&gt;"",G124,"")</f>
        <v>Penttilä Turo</v>
      </c>
      <c r="E133" s="133"/>
      <c r="F133" s="135">
        <v>-5</v>
      </c>
      <c r="G133" s="143">
        <v>-8</v>
      </c>
      <c r="H133" s="135">
        <v>-9</v>
      </c>
      <c r="I133" s="135"/>
      <c r="J133" s="135"/>
      <c r="K133" s="129">
        <f>IF(ISBLANK(F133),"",COUNTIF(F133:J133,"&gt;=0"))</f>
        <v>0</v>
      </c>
      <c r="L133" s="130">
        <f>IF(ISBLANK(F133),"",(IF(LEFT(F133,1)="-",1,0)+IF(LEFT(G133,1)="-",1,0)+IF(LEFT(H133,1)="-",1,0)+IF(LEFT(I133,1)="-",1,0)+IF(LEFT(J133,1)="-",1,0)))</f>
        <v>3</v>
      </c>
      <c r="M133" s="131" t="str">
        <f t="shared" si="10"/>
        <v/>
      </c>
      <c r="N133" s="131">
        <f t="shared" si="10"/>
        <v>1</v>
      </c>
    </row>
    <row r="134" spans="1:14" ht="15.75" outlineLevel="1" x14ac:dyDescent="0.25">
      <c r="A134" s="25"/>
      <c r="B134" s="118"/>
      <c r="C134" s="95"/>
      <c r="D134" s="95"/>
      <c r="E134" s="95"/>
      <c r="F134" s="95"/>
      <c r="G134" s="95"/>
      <c r="H134" s="95"/>
      <c r="I134" s="254" t="s">
        <v>67</v>
      </c>
      <c r="J134" s="255"/>
      <c r="K134" s="144">
        <f>SUM(K129:K133)</f>
        <v>9</v>
      </c>
      <c r="L134" s="144">
        <f>SUM(L129:L133)</f>
        <v>9</v>
      </c>
      <c r="M134" s="144">
        <f>SUM(M129:M133)</f>
        <v>2</v>
      </c>
      <c r="N134" s="144">
        <f>SUM(N129:N133)</f>
        <v>3</v>
      </c>
    </row>
    <row r="135" spans="1:14" ht="15.75" outlineLevel="1" x14ac:dyDescent="0.25">
      <c r="A135" s="25"/>
      <c r="B135" s="145" t="s">
        <v>68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146"/>
    </row>
    <row r="136" spans="1:14" ht="15.75" outlineLevel="1" x14ac:dyDescent="0.25">
      <c r="A136" s="25"/>
      <c r="B136" s="147" t="s">
        <v>69</v>
      </c>
      <c r="C136" s="148"/>
      <c r="D136" s="148" t="s">
        <v>70</v>
      </c>
      <c r="E136" s="93"/>
      <c r="F136" s="148"/>
      <c r="G136" s="148" t="s">
        <v>17</v>
      </c>
      <c r="H136" s="93"/>
      <c r="I136" s="148"/>
      <c r="J136" s="149" t="s">
        <v>71</v>
      </c>
      <c r="K136" s="100"/>
      <c r="L136" s="95"/>
      <c r="M136" s="95"/>
      <c r="N136" s="146"/>
    </row>
    <row r="137" spans="1:14" ht="18.75" outlineLevel="1" thickBot="1" x14ac:dyDescent="0.3">
      <c r="A137" s="25"/>
      <c r="B137" s="118"/>
      <c r="C137" s="95"/>
      <c r="D137" s="95"/>
      <c r="E137" s="95"/>
      <c r="F137" s="95"/>
      <c r="G137" s="95"/>
      <c r="H137" s="95"/>
      <c r="I137" s="95"/>
      <c r="J137" s="256" t="str">
        <f>IF(M134=3,C123,IF(N134=3,G123,""))</f>
        <v>HIK-Pingis</v>
      </c>
      <c r="K137" s="256"/>
      <c r="L137" s="256"/>
      <c r="M137" s="256"/>
      <c r="N137" s="257"/>
    </row>
    <row r="138" spans="1:14" ht="18.75" outlineLevel="1" thickBot="1" x14ac:dyDescent="0.3">
      <c r="A138" s="25"/>
      <c r="B138" s="150"/>
      <c r="C138" s="151"/>
      <c r="D138" s="151"/>
      <c r="E138" s="151"/>
      <c r="F138" s="151"/>
      <c r="G138" s="151"/>
      <c r="H138" s="151"/>
      <c r="I138" s="151"/>
      <c r="J138" s="152"/>
      <c r="K138" s="152"/>
      <c r="L138" s="152"/>
      <c r="M138" s="152"/>
      <c r="N138" s="153"/>
    </row>
    <row r="139" spans="1:14" ht="15.75" thickTop="1" x14ac:dyDescent="0.25">
      <c r="A139" s="25"/>
    </row>
    <row r="140" spans="1:14" ht="15.75" thickBot="1" x14ac:dyDescent="0.3">
      <c r="A140" s="88" t="s">
        <v>423</v>
      </c>
    </row>
    <row r="141" spans="1:14" ht="16.5" outlineLevel="1" thickTop="1" x14ac:dyDescent="0.25">
      <c r="A141" s="25"/>
      <c r="B141" s="89"/>
      <c r="C141" s="90"/>
      <c r="D141" s="91"/>
      <c r="E141" s="91"/>
      <c r="F141" s="258" t="s">
        <v>40</v>
      </c>
      <c r="G141" s="259"/>
      <c r="H141" s="260" t="s">
        <v>304</v>
      </c>
      <c r="I141" s="261"/>
      <c r="J141" s="261"/>
      <c r="K141" s="261"/>
      <c r="L141" s="261"/>
      <c r="M141" s="261"/>
      <c r="N141" s="262"/>
    </row>
    <row r="142" spans="1:14" ht="15.75" outlineLevel="1" x14ac:dyDescent="0.25">
      <c r="A142" s="25"/>
      <c r="B142" s="92"/>
      <c r="C142" s="93"/>
      <c r="D142" s="94"/>
      <c r="E142" s="95"/>
      <c r="F142" s="263" t="s">
        <v>41</v>
      </c>
      <c r="G142" s="264"/>
      <c r="H142" s="265" t="s">
        <v>25</v>
      </c>
      <c r="I142" s="266"/>
      <c r="J142" s="266"/>
      <c r="K142" s="266"/>
      <c r="L142" s="266"/>
      <c r="M142" s="266"/>
      <c r="N142" s="267"/>
    </row>
    <row r="143" spans="1:14" ht="15.75" outlineLevel="1" x14ac:dyDescent="0.25">
      <c r="A143" s="25"/>
      <c r="B143" s="96"/>
      <c r="C143" s="97"/>
      <c r="D143" s="95"/>
      <c r="E143" s="95"/>
      <c r="F143" s="268" t="s">
        <v>42</v>
      </c>
      <c r="G143" s="269"/>
      <c r="H143" s="270" t="s">
        <v>99</v>
      </c>
      <c r="I143" s="271"/>
      <c r="J143" s="271"/>
      <c r="K143" s="271"/>
      <c r="L143" s="271"/>
      <c r="M143" s="271"/>
      <c r="N143" s="272"/>
    </row>
    <row r="144" spans="1:14" ht="21" outlineLevel="1" thickBot="1" x14ac:dyDescent="0.35">
      <c r="A144" s="25"/>
      <c r="B144" s="98"/>
      <c r="C144" s="99" t="s">
        <v>43</v>
      </c>
      <c r="D144" s="100"/>
      <c r="E144" s="95"/>
      <c r="F144" s="273" t="s">
        <v>44</v>
      </c>
      <c r="G144" s="274"/>
      <c r="H144" s="275">
        <v>43533</v>
      </c>
      <c r="I144" s="276"/>
      <c r="J144" s="277"/>
      <c r="K144" s="101" t="s">
        <v>45</v>
      </c>
      <c r="L144" s="278"/>
      <c r="M144" s="279"/>
      <c r="N144" s="280"/>
    </row>
    <row r="145" spans="1:14" ht="16.5" outlineLevel="1" thickTop="1" x14ac:dyDescent="0.25">
      <c r="A145" s="25"/>
      <c r="B145" s="102"/>
      <c r="C145" s="103"/>
      <c r="D145" s="95"/>
      <c r="E145" s="95"/>
      <c r="F145" s="104"/>
      <c r="G145" s="103"/>
      <c r="H145" s="103"/>
      <c r="I145" s="105"/>
      <c r="J145" s="106"/>
      <c r="K145" s="107"/>
      <c r="L145" s="107"/>
      <c r="M145" s="107"/>
      <c r="N145" s="108"/>
    </row>
    <row r="146" spans="1:14" ht="16.5" outlineLevel="1" thickBot="1" x14ac:dyDescent="0.3">
      <c r="A146" s="25"/>
      <c r="B146" s="109" t="s">
        <v>46</v>
      </c>
      <c r="C146" s="239" t="s">
        <v>306</v>
      </c>
      <c r="D146" s="240"/>
      <c r="E146" s="110"/>
      <c r="F146" s="111" t="s">
        <v>47</v>
      </c>
      <c r="G146" s="239" t="s">
        <v>141</v>
      </c>
      <c r="H146" s="241"/>
      <c r="I146" s="241"/>
      <c r="J146" s="241"/>
      <c r="K146" s="241"/>
      <c r="L146" s="241"/>
      <c r="M146" s="241"/>
      <c r="N146" s="242"/>
    </row>
    <row r="147" spans="1:14" outlineLevel="1" x14ac:dyDescent="0.25">
      <c r="A147" s="25"/>
      <c r="B147" s="112" t="s">
        <v>48</v>
      </c>
      <c r="C147" s="243" t="s">
        <v>324</v>
      </c>
      <c r="D147" s="244"/>
      <c r="E147" s="113"/>
      <c r="F147" s="114" t="s">
        <v>49</v>
      </c>
      <c r="G147" s="243" t="s">
        <v>157</v>
      </c>
      <c r="H147" s="245"/>
      <c r="I147" s="245"/>
      <c r="J147" s="245"/>
      <c r="K147" s="245"/>
      <c r="L147" s="245"/>
      <c r="M147" s="245"/>
      <c r="N147" s="246"/>
    </row>
    <row r="148" spans="1:14" outlineLevel="1" x14ac:dyDescent="0.25">
      <c r="A148" s="25"/>
      <c r="B148" s="115" t="s">
        <v>50</v>
      </c>
      <c r="C148" s="247" t="s">
        <v>322</v>
      </c>
      <c r="D148" s="248"/>
      <c r="E148" s="113"/>
      <c r="F148" s="116" t="s">
        <v>51</v>
      </c>
      <c r="G148" s="249" t="s">
        <v>140</v>
      </c>
      <c r="H148" s="250"/>
      <c r="I148" s="250"/>
      <c r="J148" s="250"/>
      <c r="K148" s="250"/>
      <c r="L148" s="250"/>
      <c r="M148" s="250"/>
      <c r="N148" s="251"/>
    </row>
    <row r="149" spans="1:14" outlineLevel="1" x14ac:dyDescent="0.25">
      <c r="A149" s="25"/>
      <c r="B149" s="115" t="s">
        <v>52</v>
      </c>
      <c r="C149" s="247" t="s">
        <v>317</v>
      </c>
      <c r="D149" s="248"/>
      <c r="E149" s="113"/>
      <c r="F149" s="117" t="s">
        <v>53</v>
      </c>
      <c r="G149" s="249" t="s">
        <v>153</v>
      </c>
      <c r="H149" s="250"/>
      <c r="I149" s="250"/>
      <c r="J149" s="250"/>
      <c r="K149" s="250"/>
      <c r="L149" s="250"/>
      <c r="M149" s="250"/>
      <c r="N149" s="251"/>
    </row>
    <row r="150" spans="1:14" ht="15.75" outlineLevel="1" x14ac:dyDescent="0.25">
      <c r="A150" s="25"/>
      <c r="B150" s="118"/>
      <c r="C150" s="95"/>
      <c r="D150" s="95"/>
      <c r="E150" s="95"/>
      <c r="F150" s="104"/>
      <c r="G150" s="119"/>
      <c r="H150" s="119"/>
      <c r="I150" s="119"/>
      <c r="J150" s="95"/>
      <c r="K150" s="95"/>
      <c r="L150" s="95"/>
      <c r="M150" s="120"/>
      <c r="N150" s="121"/>
    </row>
    <row r="151" spans="1:14" ht="16.5" outlineLevel="1" thickBot="1" x14ac:dyDescent="0.3">
      <c r="A151" s="25"/>
      <c r="B151" s="122" t="s">
        <v>54</v>
      </c>
      <c r="C151" s="95"/>
      <c r="D151" s="95"/>
      <c r="E151" s="95"/>
      <c r="F151" s="123" t="s">
        <v>55</v>
      </c>
      <c r="G151" s="123" t="s">
        <v>56</v>
      </c>
      <c r="H151" s="123" t="s">
        <v>57</v>
      </c>
      <c r="I151" s="123" t="s">
        <v>58</v>
      </c>
      <c r="J151" s="123" t="s">
        <v>59</v>
      </c>
      <c r="K151" s="252" t="s">
        <v>4</v>
      </c>
      <c r="L151" s="253"/>
      <c r="M151" s="123" t="s">
        <v>60</v>
      </c>
      <c r="N151" s="124" t="s">
        <v>61</v>
      </c>
    </row>
    <row r="152" spans="1:14" ht="15.75" outlineLevel="1" thickBot="1" x14ac:dyDescent="0.3">
      <c r="A152" s="25"/>
      <c r="B152" s="125" t="s">
        <v>62</v>
      </c>
      <c r="C152" s="126" t="str">
        <f>IF(C147&gt;"",C147,"")</f>
        <v>Vesalainen Matias</v>
      </c>
      <c r="D152" s="126" t="str">
        <f>IF(G147&gt;"",G147,"")</f>
        <v>Viljamaa Elia</v>
      </c>
      <c r="E152" s="127"/>
      <c r="F152" s="128">
        <v>2</v>
      </c>
      <c r="G152" s="128">
        <v>5</v>
      </c>
      <c r="H152" s="128">
        <v>5</v>
      </c>
      <c r="I152" s="128"/>
      <c r="J152" s="128"/>
      <c r="K152" s="129">
        <f>IF(ISBLANK(F152),"",COUNTIF(F152:J152,"&gt;=0"))</f>
        <v>3</v>
      </c>
      <c r="L152" s="130">
        <f>IF(ISBLANK(F152),"",(IF(LEFT(F152,1)="-",1,0)+IF(LEFT(G152,1)="-",1,0)+IF(LEFT(H152,1)="-",1,0)+IF(LEFT(I152,1)="-",1,0)+IF(LEFT(J152,1)="-",1,0)))</f>
        <v>0</v>
      </c>
      <c r="M152" s="131">
        <f t="shared" ref="M152:M156" si="11">IF(K152=3,1,"")</f>
        <v>1</v>
      </c>
      <c r="N152" s="131" t="str">
        <f t="shared" ref="N152:N156" si="12">IF(L152=3,1,"")</f>
        <v/>
      </c>
    </row>
    <row r="153" spans="1:14" ht="15.75" outlineLevel="1" thickBot="1" x14ac:dyDescent="0.3">
      <c r="A153" s="25"/>
      <c r="B153" s="132" t="s">
        <v>63</v>
      </c>
      <c r="C153" s="126" t="str">
        <f>IF(C148&gt;"",C148,"")</f>
        <v>Vesalainen Rasmus</v>
      </c>
      <c r="D153" s="126" t="str">
        <f>IF(G148&gt;"",G148,"")</f>
        <v>Jokiranta Risto</v>
      </c>
      <c r="E153" s="133"/>
      <c r="F153" s="134">
        <v>13</v>
      </c>
      <c r="G153" s="135">
        <v>5</v>
      </c>
      <c r="H153" s="135">
        <v>6</v>
      </c>
      <c r="I153" s="135"/>
      <c r="J153" s="135"/>
      <c r="K153" s="129">
        <f>IF(ISBLANK(F153),"",COUNTIF(F153:J153,"&gt;=0"))</f>
        <v>3</v>
      </c>
      <c r="L153" s="130">
        <f>IF(ISBLANK(F153),"",(IF(LEFT(F153,1)="-",1,0)+IF(LEFT(G153,1)="-",1,0)+IF(LEFT(H153,1)="-",1,0)+IF(LEFT(I153,1)="-",1,0)+IF(LEFT(J153,1)="-",1,0)))</f>
        <v>0</v>
      </c>
      <c r="M153" s="131">
        <f t="shared" si="11"/>
        <v>1</v>
      </c>
      <c r="N153" s="131" t="str">
        <f t="shared" si="12"/>
        <v/>
      </c>
    </row>
    <row r="154" spans="1:14" ht="15.75" outlineLevel="1" thickBot="1" x14ac:dyDescent="0.3">
      <c r="A154" s="25"/>
      <c r="B154" s="136" t="s">
        <v>64</v>
      </c>
      <c r="C154" s="126" t="str">
        <f>IF(C149&gt;"",C149,"")</f>
        <v>Khosravi Sam</v>
      </c>
      <c r="D154" s="126" t="str">
        <f>IF(G149&gt;"",G149,"")</f>
        <v>Kallio Otto</v>
      </c>
      <c r="E154" s="137"/>
      <c r="F154" s="134">
        <v>3</v>
      </c>
      <c r="G154" s="138">
        <v>1</v>
      </c>
      <c r="H154" s="134">
        <v>7</v>
      </c>
      <c r="I154" s="134"/>
      <c r="J154" s="134"/>
      <c r="K154" s="129">
        <f>IF(ISBLANK(F154),"",COUNTIF(F154:J154,"&gt;=0"))</f>
        <v>3</v>
      </c>
      <c r="L154" s="130">
        <f>IF(ISBLANK(F154),"",(IF(LEFT(F154,1)="-",1,0)+IF(LEFT(G154,1)="-",1,0)+IF(LEFT(H154,1)="-",1,0)+IF(LEFT(I154,1)="-",1,0)+IF(LEFT(J154,1)="-",1,0)))</f>
        <v>0</v>
      </c>
      <c r="M154" s="131">
        <f t="shared" si="11"/>
        <v>1</v>
      </c>
      <c r="N154" s="131" t="str">
        <f t="shared" si="12"/>
        <v/>
      </c>
    </row>
    <row r="155" spans="1:14" ht="15.75" outlineLevel="1" thickBot="1" x14ac:dyDescent="0.3">
      <c r="A155" s="25"/>
      <c r="B155" s="139" t="s">
        <v>65</v>
      </c>
      <c r="C155" s="126" t="str">
        <f>IF(C147&gt;"",C147,"")</f>
        <v>Vesalainen Matias</v>
      </c>
      <c r="D155" s="126" t="str">
        <f>IF(G148&gt;"",G148,"")</f>
        <v>Jokiranta Risto</v>
      </c>
      <c r="E155" s="140"/>
      <c r="F155" s="141"/>
      <c r="G155" s="142"/>
      <c r="H155" s="141"/>
      <c r="I155" s="141"/>
      <c r="J155" s="141"/>
      <c r="K155" s="129" t="str">
        <f>IF(ISBLANK(F155),"",COUNTIF(F155:J155,"&gt;=0"))</f>
        <v/>
      </c>
      <c r="L155" s="130" t="str">
        <f>IF(ISBLANK(F155),"",(IF(LEFT(F155,1)="-",1,0)+IF(LEFT(G155,1)="-",1,0)+IF(LEFT(H155,1)="-",1,0)+IF(LEFT(I155,1)="-",1,0)+IF(LEFT(J155,1)="-",1,0)))</f>
        <v/>
      </c>
      <c r="M155" s="131" t="str">
        <f t="shared" si="11"/>
        <v/>
      </c>
      <c r="N155" s="131" t="str">
        <f t="shared" si="12"/>
        <v/>
      </c>
    </row>
    <row r="156" spans="1:14" outlineLevel="1" x14ac:dyDescent="0.25">
      <c r="A156" s="25"/>
      <c r="B156" s="132" t="s">
        <v>66</v>
      </c>
      <c r="C156" s="126" t="str">
        <f>IF(C148&gt;"",C148,"")</f>
        <v>Vesalainen Rasmus</v>
      </c>
      <c r="D156" s="126" t="str">
        <f>IF(G147&gt;"",G147,"")</f>
        <v>Viljamaa Elia</v>
      </c>
      <c r="E156" s="133"/>
      <c r="F156" s="135"/>
      <c r="G156" s="143"/>
      <c r="H156" s="135"/>
      <c r="I156" s="135"/>
      <c r="J156" s="135"/>
      <c r="K156" s="129" t="str">
        <f>IF(ISBLANK(F156),"",COUNTIF(F156:J156,"&gt;=0"))</f>
        <v/>
      </c>
      <c r="L156" s="130" t="str">
        <f>IF(ISBLANK(F156),"",(IF(LEFT(F156,1)="-",1,0)+IF(LEFT(G156,1)="-",1,0)+IF(LEFT(H156,1)="-",1,0)+IF(LEFT(I156,1)="-",1,0)+IF(LEFT(J156,1)="-",1,0)))</f>
        <v/>
      </c>
      <c r="M156" s="131" t="str">
        <f t="shared" si="11"/>
        <v/>
      </c>
      <c r="N156" s="131" t="str">
        <f t="shared" si="12"/>
        <v/>
      </c>
    </row>
    <row r="157" spans="1:14" ht="15.75" outlineLevel="1" x14ac:dyDescent="0.25">
      <c r="A157" s="25"/>
      <c r="B157" s="118"/>
      <c r="C157" s="95"/>
      <c r="D157" s="95"/>
      <c r="E157" s="95"/>
      <c r="F157" s="95"/>
      <c r="G157" s="95"/>
      <c r="H157" s="95"/>
      <c r="I157" s="254" t="s">
        <v>67</v>
      </c>
      <c r="J157" s="255"/>
      <c r="K157" s="144">
        <f>SUM(K152:K156)</f>
        <v>9</v>
      </c>
      <c r="L157" s="144">
        <f>SUM(L152:L156)</f>
        <v>0</v>
      </c>
      <c r="M157" s="144">
        <f>SUM(M152:M156)</f>
        <v>3</v>
      </c>
      <c r="N157" s="144">
        <f>SUM(N152:N156)</f>
        <v>0</v>
      </c>
    </row>
    <row r="158" spans="1:14" ht="15.75" outlineLevel="1" x14ac:dyDescent="0.25">
      <c r="A158" s="25"/>
      <c r="B158" s="145" t="s">
        <v>68</v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146"/>
    </row>
    <row r="159" spans="1:14" ht="15.75" outlineLevel="1" x14ac:dyDescent="0.25">
      <c r="A159" s="25"/>
      <c r="B159" s="147" t="s">
        <v>69</v>
      </c>
      <c r="C159" s="148"/>
      <c r="D159" s="148" t="s">
        <v>70</v>
      </c>
      <c r="E159" s="93"/>
      <c r="F159" s="148"/>
      <c r="G159" s="148" t="s">
        <v>17</v>
      </c>
      <c r="H159" s="93"/>
      <c r="I159" s="148"/>
      <c r="J159" s="149" t="s">
        <v>71</v>
      </c>
      <c r="K159" s="100"/>
      <c r="L159" s="95"/>
      <c r="M159" s="95"/>
      <c r="N159" s="146"/>
    </row>
    <row r="160" spans="1:14" ht="18.75" outlineLevel="1" thickBot="1" x14ac:dyDescent="0.3">
      <c r="A160" s="25"/>
      <c r="B160" s="118"/>
      <c r="C160" s="95"/>
      <c r="D160" s="95"/>
      <c r="E160" s="95"/>
      <c r="F160" s="95"/>
      <c r="G160" s="95"/>
      <c r="H160" s="95"/>
      <c r="I160" s="95"/>
      <c r="J160" s="256" t="str">
        <f>IF(M157=3,C146,IF(N157=3,G146,""))</f>
        <v>KoKa</v>
      </c>
      <c r="K160" s="256"/>
      <c r="L160" s="256"/>
      <c r="M160" s="256"/>
      <c r="N160" s="257"/>
    </row>
    <row r="161" spans="1:14" ht="18.75" outlineLevel="1" thickBot="1" x14ac:dyDescent="0.3">
      <c r="A161" s="25"/>
      <c r="B161" s="150"/>
      <c r="C161" s="151"/>
      <c r="D161" s="151"/>
      <c r="E161" s="151"/>
      <c r="F161" s="151"/>
      <c r="G161" s="151"/>
      <c r="H161" s="151"/>
      <c r="I161" s="151"/>
      <c r="J161" s="152"/>
      <c r="K161" s="152"/>
      <c r="L161" s="152"/>
      <c r="M161" s="152"/>
      <c r="N161" s="153"/>
    </row>
    <row r="162" spans="1:14" ht="15.75" thickTop="1" x14ac:dyDescent="0.25">
      <c r="A162" s="25"/>
    </row>
    <row r="163" spans="1:14" ht="15.75" thickBot="1" x14ac:dyDescent="0.3">
      <c r="A163" s="88" t="s">
        <v>424</v>
      </c>
    </row>
    <row r="164" spans="1:14" ht="16.5" outlineLevel="1" thickTop="1" x14ac:dyDescent="0.25">
      <c r="A164" s="25"/>
      <c r="B164" s="89"/>
      <c r="C164" s="90"/>
      <c r="D164" s="91"/>
      <c r="E164" s="91"/>
      <c r="F164" s="258" t="s">
        <v>40</v>
      </c>
      <c r="G164" s="259"/>
      <c r="H164" s="260" t="s">
        <v>304</v>
      </c>
      <c r="I164" s="261"/>
      <c r="J164" s="261"/>
      <c r="K164" s="261"/>
      <c r="L164" s="261"/>
      <c r="M164" s="261"/>
      <c r="N164" s="262"/>
    </row>
    <row r="165" spans="1:14" ht="15.75" outlineLevel="1" x14ac:dyDescent="0.25">
      <c r="A165" s="25"/>
      <c r="B165" s="92"/>
      <c r="C165" s="93"/>
      <c r="D165" s="94"/>
      <c r="E165" s="95"/>
      <c r="F165" s="263" t="s">
        <v>41</v>
      </c>
      <c r="G165" s="264"/>
      <c r="H165" s="265" t="s">
        <v>25</v>
      </c>
      <c r="I165" s="266"/>
      <c r="J165" s="266"/>
      <c r="K165" s="266"/>
      <c r="L165" s="266"/>
      <c r="M165" s="266"/>
      <c r="N165" s="267"/>
    </row>
    <row r="166" spans="1:14" ht="15.75" outlineLevel="1" x14ac:dyDescent="0.25">
      <c r="A166" s="25"/>
      <c r="B166" s="96"/>
      <c r="C166" s="97"/>
      <c r="D166" s="95"/>
      <c r="E166" s="95"/>
      <c r="F166" s="268" t="s">
        <v>42</v>
      </c>
      <c r="G166" s="269"/>
      <c r="H166" s="270" t="s">
        <v>99</v>
      </c>
      <c r="I166" s="271"/>
      <c r="J166" s="271"/>
      <c r="K166" s="271"/>
      <c r="L166" s="271"/>
      <c r="M166" s="271"/>
      <c r="N166" s="272"/>
    </row>
    <row r="167" spans="1:14" ht="21" outlineLevel="1" thickBot="1" x14ac:dyDescent="0.35">
      <c r="A167" s="25"/>
      <c r="B167" s="98"/>
      <c r="C167" s="99" t="s">
        <v>43</v>
      </c>
      <c r="D167" s="100"/>
      <c r="E167" s="95"/>
      <c r="F167" s="273" t="s">
        <v>44</v>
      </c>
      <c r="G167" s="274"/>
      <c r="H167" s="275">
        <v>43533</v>
      </c>
      <c r="I167" s="276"/>
      <c r="J167" s="277"/>
      <c r="K167" s="101" t="s">
        <v>45</v>
      </c>
      <c r="L167" s="278"/>
      <c r="M167" s="279"/>
      <c r="N167" s="280"/>
    </row>
    <row r="168" spans="1:14" ht="16.5" outlineLevel="1" thickTop="1" x14ac:dyDescent="0.25">
      <c r="A168" s="25"/>
      <c r="B168" s="102"/>
      <c r="C168" s="103"/>
      <c r="D168" s="95"/>
      <c r="E168" s="95"/>
      <c r="F168" s="104"/>
      <c r="G168" s="103"/>
      <c r="H168" s="103"/>
      <c r="I168" s="105"/>
      <c r="J168" s="106"/>
      <c r="K168" s="107"/>
      <c r="L168" s="107"/>
      <c r="M168" s="107"/>
      <c r="N168" s="108"/>
    </row>
    <row r="169" spans="1:14" ht="16.5" outlineLevel="1" thickBot="1" x14ac:dyDescent="0.3">
      <c r="A169" s="25"/>
      <c r="B169" s="109" t="s">
        <v>46</v>
      </c>
      <c r="C169" s="239" t="s">
        <v>25</v>
      </c>
      <c r="D169" s="240"/>
      <c r="E169" s="110"/>
      <c r="F169" s="111" t="s">
        <v>47</v>
      </c>
      <c r="G169" s="239" t="s">
        <v>32</v>
      </c>
      <c r="H169" s="241"/>
      <c r="I169" s="241"/>
      <c r="J169" s="241"/>
      <c r="K169" s="241"/>
      <c r="L169" s="241"/>
      <c r="M169" s="241"/>
      <c r="N169" s="242"/>
    </row>
    <row r="170" spans="1:14" outlineLevel="1" x14ac:dyDescent="0.25">
      <c r="A170" s="25"/>
      <c r="B170" s="112" t="s">
        <v>48</v>
      </c>
      <c r="C170" s="243" t="s">
        <v>155</v>
      </c>
      <c r="D170" s="244"/>
      <c r="E170" s="113"/>
      <c r="F170" s="114" t="s">
        <v>49</v>
      </c>
      <c r="G170" s="243" t="s">
        <v>170</v>
      </c>
      <c r="H170" s="245"/>
      <c r="I170" s="245"/>
      <c r="J170" s="245"/>
      <c r="K170" s="245"/>
      <c r="L170" s="245"/>
      <c r="M170" s="245"/>
      <c r="N170" s="246"/>
    </row>
    <row r="171" spans="1:14" outlineLevel="1" x14ac:dyDescent="0.25">
      <c r="A171" s="25"/>
      <c r="B171" s="115" t="s">
        <v>50</v>
      </c>
      <c r="C171" s="247" t="s">
        <v>143</v>
      </c>
      <c r="D171" s="248"/>
      <c r="E171" s="113"/>
      <c r="F171" s="116" t="s">
        <v>51</v>
      </c>
      <c r="G171" s="249" t="s">
        <v>329</v>
      </c>
      <c r="H171" s="250"/>
      <c r="I171" s="250"/>
      <c r="J171" s="250"/>
      <c r="K171" s="250"/>
      <c r="L171" s="250"/>
      <c r="M171" s="250"/>
      <c r="N171" s="251"/>
    </row>
    <row r="172" spans="1:14" outlineLevel="1" x14ac:dyDescent="0.25">
      <c r="A172" s="25"/>
      <c r="B172" s="115" t="s">
        <v>52</v>
      </c>
      <c r="C172" s="247" t="s">
        <v>151</v>
      </c>
      <c r="D172" s="248"/>
      <c r="E172" s="113"/>
      <c r="F172" s="117" t="s">
        <v>53</v>
      </c>
      <c r="G172" s="249" t="s">
        <v>149</v>
      </c>
      <c r="H172" s="250"/>
      <c r="I172" s="250"/>
      <c r="J172" s="250"/>
      <c r="K172" s="250"/>
      <c r="L172" s="250"/>
      <c r="M172" s="250"/>
      <c r="N172" s="251"/>
    </row>
    <row r="173" spans="1:14" ht="15.75" outlineLevel="1" x14ac:dyDescent="0.25">
      <c r="A173" s="25"/>
      <c r="B173" s="118"/>
      <c r="C173" s="95"/>
      <c r="D173" s="95"/>
      <c r="E173" s="95"/>
      <c r="F173" s="104"/>
      <c r="G173" s="119"/>
      <c r="H173" s="119"/>
      <c r="I173" s="119"/>
      <c r="J173" s="95"/>
      <c r="K173" s="95"/>
      <c r="L173" s="95"/>
      <c r="M173" s="120"/>
      <c r="N173" s="121"/>
    </row>
    <row r="174" spans="1:14" ht="16.5" outlineLevel="1" thickBot="1" x14ac:dyDescent="0.3">
      <c r="A174" s="25"/>
      <c r="B174" s="122" t="s">
        <v>54</v>
      </c>
      <c r="C174" s="95"/>
      <c r="D174" s="95"/>
      <c r="E174" s="95"/>
      <c r="F174" s="123" t="s">
        <v>55</v>
      </c>
      <c r="G174" s="123" t="s">
        <v>56</v>
      </c>
      <c r="H174" s="123" t="s">
        <v>57</v>
      </c>
      <c r="I174" s="123" t="s">
        <v>58</v>
      </c>
      <c r="J174" s="123" t="s">
        <v>59</v>
      </c>
      <c r="K174" s="252" t="s">
        <v>4</v>
      </c>
      <c r="L174" s="253"/>
      <c r="M174" s="123" t="s">
        <v>60</v>
      </c>
      <c r="N174" s="124" t="s">
        <v>61</v>
      </c>
    </row>
    <row r="175" spans="1:14" ht="15.75" outlineLevel="1" thickBot="1" x14ac:dyDescent="0.3">
      <c r="A175" s="25"/>
      <c r="B175" s="125" t="s">
        <v>62</v>
      </c>
      <c r="C175" s="126" t="str">
        <f>IF(C170&gt;"",C170,"")</f>
        <v>Kettula Leo</v>
      </c>
      <c r="D175" s="126" t="str">
        <f>IF(G170&gt;"",G170,"")</f>
        <v>Rahikainen Joni</v>
      </c>
      <c r="E175" s="127"/>
      <c r="F175" s="128">
        <v>9</v>
      </c>
      <c r="G175" s="128">
        <v>-10</v>
      </c>
      <c r="H175" s="128">
        <v>-6</v>
      </c>
      <c r="I175" s="128">
        <v>-5</v>
      </c>
      <c r="J175" s="128"/>
      <c r="K175" s="129">
        <f>IF(ISBLANK(F175),"",COUNTIF(F175:J175,"&gt;=0"))</f>
        <v>1</v>
      </c>
      <c r="L175" s="130">
        <f>IF(ISBLANK(F175),"",(IF(LEFT(F175,1)="-",1,0)+IF(LEFT(G175,1)="-",1,0)+IF(LEFT(H175,1)="-",1,0)+IF(LEFT(I175,1)="-",1,0)+IF(LEFT(J175,1)="-",1,0)))</f>
        <v>3</v>
      </c>
      <c r="M175" s="131" t="str">
        <f t="shared" ref="M175:M179" si="13">IF(K175=3,1,"")</f>
        <v/>
      </c>
      <c r="N175" s="131">
        <f t="shared" ref="N175:N179" si="14">IF(L175=3,1,"")</f>
        <v>1</v>
      </c>
    </row>
    <row r="176" spans="1:14" ht="15.75" outlineLevel="1" thickBot="1" x14ac:dyDescent="0.3">
      <c r="A176" s="25"/>
      <c r="B176" s="132" t="s">
        <v>63</v>
      </c>
      <c r="C176" s="126" t="str">
        <f>IF(C171&gt;"",C171,"")</f>
        <v>Viherlaiho Leon</v>
      </c>
      <c r="D176" s="126" t="str">
        <f>IF(G171&gt;"",G171,"")</f>
        <v>Räsänen Aleksi</v>
      </c>
      <c r="E176" s="133"/>
      <c r="F176" s="134">
        <v>-8</v>
      </c>
      <c r="G176" s="135">
        <v>-3</v>
      </c>
      <c r="H176" s="135">
        <v>-10</v>
      </c>
      <c r="I176" s="135"/>
      <c r="J176" s="135"/>
      <c r="K176" s="129">
        <f>IF(ISBLANK(F176),"",COUNTIF(F176:J176,"&gt;=0"))</f>
        <v>0</v>
      </c>
      <c r="L176" s="130">
        <f>IF(ISBLANK(F176),"",(IF(LEFT(F176,1)="-",1,0)+IF(LEFT(G176,1)="-",1,0)+IF(LEFT(H176,1)="-",1,0)+IF(LEFT(I176,1)="-",1,0)+IF(LEFT(J176,1)="-",1,0)))</f>
        <v>3</v>
      </c>
      <c r="M176" s="131" t="str">
        <f t="shared" si="13"/>
        <v/>
      </c>
      <c r="N176" s="131">
        <f t="shared" si="14"/>
        <v>1</v>
      </c>
    </row>
    <row r="177" spans="1:14" ht="15.75" outlineLevel="1" thickBot="1" x14ac:dyDescent="0.3">
      <c r="A177" s="25"/>
      <c r="B177" s="136" t="s">
        <v>64</v>
      </c>
      <c r="C177" s="126" t="str">
        <f>IF(C172&gt;"",C172,"")</f>
        <v>Westerlund Samuel</v>
      </c>
      <c r="D177" s="126" t="str">
        <f>IF(G172&gt;"",G172,"")</f>
        <v>Lukinmaa Olli</v>
      </c>
      <c r="E177" s="137"/>
      <c r="F177" s="134">
        <v>-6</v>
      </c>
      <c r="G177" s="138">
        <v>7</v>
      </c>
      <c r="H177" s="134">
        <v>-8</v>
      </c>
      <c r="I177" s="134">
        <v>-7</v>
      </c>
      <c r="J177" s="134"/>
      <c r="K177" s="129">
        <f>IF(ISBLANK(F177),"",COUNTIF(F177:J177,"&gt;=0"))</f>
        <v>1</v>
      </c>
      <c r="L177" s="130">
        <f>IF(ISBLANK(F177),"",(IF(LEFT(F177,1)="-",1,0)+IF(LEFT(G177,1)="-",1,0)+IF(LEFT(H177,1)="-",1,0)+IF(LEFT(I177,1)="-",1,0)+IF(LEFT(J177,1)="-",1,0)))</f>
        <v>3</v>
      </c>
      <c r="M177" s="131" t="str">
        <f t="shared" si="13"/>
        <v/>
      </c>
      <c r="N177" s="131">
        <f t="shared" si="14"/>
        <v>1</v>
      </c>
    </row>
    <row r="178" spans="1:14" ht="15.75" outlineLevel="1" thickBot="1" x14ac:dyDescent="0.3">
      <c r="A178" s="25"/>
      <c r="B178" s="139" t="s">
        <v>65</v>
      </c>
      <c r="C178" s="126" t="str">
        <f>IF(C170&gt;"",C170,"")</f>
        <v>Kettula Leo</v>
      </c>
      <c r="D178" s="126" t="str">
        <f>IF(G171&gt;"",G171,"")</f>
        <v>Räsänen Aleksi</v>
      </c>
      <c r="E178" s="140"/>
      <c r="F178" s="141"/>
      <c r="G178" s="142"/>
      <c r="H178" s="141"/>
      <c r="I178" s="141"/>
      <c r="J178" s="141"/>
      <c r="K178" s="129" t="str">
        <f>IF(ISBLANK(F178),"",COUNTIF(F178:J178,"&gt;=0"))</f>
        <v/>
      </c>
      <c r="L178" s="130" t="str">
        <f>IF(ISBLANK(F178),"",(IF(LEFT(F178,1)="-",1,0)+IF(LEFT(G178,1)="-",1,0)+IF(LEFT(H178,1)="-",1,0)+IF(LEFT(I178,1)="-",1,0)+IF(LEFT(J178,1)="-",1,0)))</f>
        <v/>
      </c>
      <c r="M178" s="131" t="str">
        <f t="shared" si="13"/>
        <v/>
      </c>
      <c r="N178" s="131" t="str">
        <f t="shared" si="14"/>
        <v/>
      </c>
    </row>
    <row r="179" spans="1:14" outlineLevel="1" x14ac:dyDescent="0.25">
      <c r="A179" s="25"/>
      <c r="B179" s="132" t="s">
        <v>66</v>
      </c>
      <c r="C179" s="126" t="str">
        <f>IF(C171&gt;"",C171,"")</f>
        <v>Viherlaiho Leon</v>
      </c>
      <c r="D179" s="126" t="str">
        <f>IF(G170&gt;"",G170,"")</f>
        <v>Rahikainen Joni</v>
      </c>
      <c r="E179" s="133"/>
      <c r="F179" s="135"/>
      <c r="G179" s="143"/>
      <c r="H179" s="135"/>
      <c r="I179" s="135"/>
      <c r="J179" s="135"/>
      <c r="K179" s="129" t="str">
        <f>IF(ISBLANK(F179),"",COUNTIF(F179:J179,"&gt;=0"))</f>
        <v/>
      </c>
      <c r="L179" s="130" t="str">
        <f>IF(ISBLANK(F179),"",(IF(LEFT(F179,1)="-",1,0)+IF(LEFT(G179,1)="-",1,0)+IF(LEFT(H179,1)="-",1,0)+IF(LEFT(I179,1)="-",1,0)+IF(LEFT(J179,1)="-",1,0)))</f>
        <v/>
      </c>
      <c r="M179" s="131" t="str">
        <f t="shared" si="13"/>
        <v/>
      </c>
      <c r="N179" s="131" t="str">
        <f t="shared" si="14"/>
        <v/>
      </c>
    </row>
    <row r="180" spans="1:14" ht="15.75" outlineLevel="1" x14ac:dyDescent="0.25">
      <c r="A180" s="25"/>
      <c r="B180" s="118"/>
      <c r="C180" s="95"/>
      <c r="D180" s="95"/>
      <c r="E180" s="95"/>
      <c r="F180" s="95"/>
      <c r="G180" s="95"/>
      <c r="H180" s="95"/>
      <c r="I180" s="254" t="s">
        <v>67</v>
      </c>
      <c r="J180" s="255"/>
      <c r="K180" s="144">
        <f>SUM(K175:K179)</f>
        <v>2</v>
      </c>
      <c r="L180" s="144">
        <f>SUM(L175:L179)</f>
        <v>9</v>
      </c>
      <c r="M180" s="144">
        <f>SUM(M175:M179)</f>
        <v>0</v>
      </c>
      <c r="N180" s="144">
        <f>SUM(N175:N179)</f>
        <v>3</v>
      </c>
    </row>
    <row r="181" spans="1:14" ht="15.75" outlineLevel="1" x14ac:dyDescent="0.25">
      <c r="A181" s="25"/>
      <c r="B181" s="145" t="s">
        <v>68</v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146"/>
    </row>
    <row r="182" spans="1:14" ht="15.75" outlineLevel="1" x14ac:dyDescent="0.25">
      <c r="A182" s="25"/>
      <c r="B182" s="147" t="s">
        <v>69</v>
      </c>
      <c r="C182" s="148"/>
      <c r="D182" s="148" t="s">
        <v>70</v>
      </c>
      <c r="E182" s="93"/>
      <c r="F182" s="148"/>
      <c r="G182" s="148" t="s">
        <v>17</v>
      </c>
      <c r="H182" s="93"/>
      <c r="I182" s="148"/>
      <c r="J182" s="149" t="s">
        <v>71</v>
      </c>
      <c r="K182" s="100"/>
      <c r="L182" s="95"/>
      <c r="M182" s="95"/>
      <c r="N182" s="146"/>
    </row>
    <row r="183" spans="1:14" ht="18.75" outlineLevel="1" thickBot="1" x14ac:dyDescent="0.3">
      <c r="A183" s="25"/>
      <c r="B183" s="118"/>
      <c r="C183" s="95"/>
      <c r="D183" s="95"/>
      <c r="E183" s="95"/>
      <c r="F183" s="95"/>
      <c r="G183" s="95"/>
      <c r="H183" s="95"/>
      <c r="I183" s="95"/>
      <c r="J183" s="256" t="str">
        <f>IF(M180=3,C169,IF(N180=3,G169,""))</f>
        <v>PT Espoo</v>
      </c>
      <c r="K183" s="256"/>
      <c r="L183" s="256"/>
      <c r="M183" s="256"/>
      <c r="N183" s="257"/>
    </row>
    <row r="184" spans="1:14" ht="18.75" outlineLevel="1" thickBot="1" x14ac:dyDescent="0.3">
      <c r="A184" s="25"/>
      <c r="B184" s="150"/>
      <c r="C184" s="151"/>
      <c r="D184" s="151"/>
      <c r="E184" s="151"/>
      <c r="F184" s="151"/>
      <c r="G184" s="151"/>
      <c r="H184" s="151"/>
      <c r="I184" s="151"/>
      <c r="J184" s="152"/>
      <c r="K184" s="152"/>
      <c r="L184" s="152"/>
      <c r="M184" s="152"/>
      <c r="N184" s="153"/>
    </row>
    <row r="185" spans="1:14" ht="15.75" thickTop="1" x14ac:dyDescent="0.25">
      <c r="A185" s="25"/>
    </row>
    <row r="186" spans="1:14" ht="15.75" thickBot="1" x14ac:dyDescent="0.3">
      <c r="A186" s="88" t="s">
        <v>427</v>
      </c>
    </row>
    <row r="187" spans="1:14" ht="16.5" outlineLevel="1" thickTop="1" x14ac:dyDescent="0.25">
      <c r="A187" s="25"/>
      <c r="B187" s="89"/>
      <c r="C187" s="90"/>
      <c r="D187" s="91"/>
      <c r="E187" s="91"/>
      <c r="F187" s="258" t="s">
        <v>40</v>
      </c>
      <c r="G187" s="259"/>
      <c r="H187" s="260" t="s">
        <v>304</v>
      </c>
      <c r="I187" s="261"/>
      <c r="J187" s="261"/>
      <c r="K187" s="261"/>
      <c r="L187" s="261"/>
      <c r="M187" s="261"/>
      <c r="N187" s="262"/>
    </row>
    <row r="188" spans="1:14" ht="15.75" outlineLevel="1" x14ac:dyDescent="0.25">
      <c r="A188" s="25"/>
      <c r="B188" s="92"/>
      <c r="C188" s="93"/>
      <c r="D188" s="94"/>
      <c r="E188" s="95"/>
      <c r="F188" s="263" t="s">
        <v>41</v>
      </c>
      <c r="G188" s="264"/>
      <c r="H188" s="265" t="s">
        <v>25</v>
      </c>
      <c r="I188" s="266"/>
      <c r="J188" s="266"/>
      <c r="K188" s="266"/>
      <c r="L188" s="266"/>
      <c r="M188" s="266"/>
      <c r="N188" s="267"/>
    </row>
    <row r="189" spans="1:14" ht="15.75" outlineLevel="1" x14ac:dyDescent="0.25">
      <c r="A189" s="25"/>
      <c r="B189" s="96"/>
      <c r="C189" s="97"/>
      <c r="D189" s="95"/>
      <c r="E189" s="95"/>
      <c r="F189" s="268" t="s">
        <v>42</v>
      </c>
      <c r="G189" s="269"/>
      <c r="H189" s="270" t="s">
        <v>99</v>
      </c>
      <c r="I189" s="271"/>
      <c r="J189" s="271"/>
      <c r="K189" s="271"/>
      <c r="L189" s="271"/>
      <c r="M189" s="271"/>
      <c r="N189" s="272"/>
    </row>
    <row r="190" spans="1:14" ht="21" outlineLevel="1" thickBot="1" x14ac:dyDescent="0.35">
      <c r="A190" s="25"/>
      <c r="B190" s="98"/>
      <c r="C190" s="99" t="s">
        <v>43</v>
      </c>
      <c r="D190" s="100"/>
      <c r="E190" s="95"/>
      <c r="F190" s="273" t="s">
        <v>44</v>
      </c>
      <c r="G190" s="274"/>
      <c r="H190" s="275">
        <v>43533</v>
      </c>
      <c r="I190" s="276"/>
      <c r="J190" s="277"/>
      <c r="K190" s="101" t="s">
        <v>45</v>
      </c>
      <c r="L190" s="278"/>
      <c r="M190" s="279"/>
      <c r="N190" s="280"/>
    </row>
    <row r="191" spans="1:14" ht="16.5" outlineLevel="1" thickTop="1" x14ac:dyDescent="0.25">
      <c r="A191" s="25"/>
      <c r="B191" s="102"/>
      <c r="C191" s="103"/>
      <c r="D191" s="95"/>
      <c r="E191" s="95"/>
      <c r="F191" s="104"/>
      <c r="G191" s="103"/>
      <c r="H191" s="103"/>
      <c r="I191" s="105"/>
      <c r="J191" s="106"/>
      <c r="K191" s="107"/>
      <c r="L191" s="107"/>
      <c r="M191" s="107"/>
      <c r="N191" s="108"/>
    </row>
    <row r="192" spans="1:14" ht="16.5" outlineLevel="1" thickBot="1" x14ac:dyDescent="0.3">
      <c r="A192" s="25"/>
      <c r="B192" s="109" t="s">
        <v>46</v>
      </c>
      <c r="C192" s="239" t="s">
        <v>306</v>
      </c>
      <c r="D192" s="240"/>
      <c r="E192" s="110"/>
      <c r="F192" s="111" t="s">
        <v>47</v>
      </c>
      <c r="G192" s="239" t="s">
        <v>32</v>
      </c>
      <c r="H192" s="241"/>
      <c r="I192" s="241"/>
      <c r="J192" s="241"/>
      <c r="K192" s="241"/>
      <c r="L192" s="241"/>
      <c r="M192" s="241"/>
      <c r="N192" s="242"/>
    </row>
    <row r="193" spans="1:14" outlineLevel="1" x14ac:dyDescent="0.25">
      <c r="A193" s="25"/>
      <c r="B193" s="112" t="s">
        <v>48</v>
      </c>
      <c r="C193" s="243" t="s">
        <v>317</v>
      </c>
      <c r="D193" s="244"/>
      <c r="E193" s="113"/>
      <c r="F193" s="114" t="s">
        <v>49</v>
      </c>
      <c r="G193" s="243" t="s">
        <v>164</v>
      </c>
      <c r="H193" s="245"/>
      <c r="I193" s="245"/>
      <c r="J193" s="245"/>
      <c r="K193" s="245"/>
      <c r="L193" s="245"/>
      <c r="M193" s="245"/>
      <c r="N193" s="246"/>
    </row>
    <row r="194" spans="1:14" outlineLevel="1" x14ac:dyDescent="0.25">
      <c r="A194" s="25"/>
      <c r="B194" s="115" t="s">
        <v>50</v>
      </c>
      <c r="C194" s="237" t="s">
        <v>324</v>
      </c>
      <c r="D194" s="238"/>
      <c r="E194" s="113"/>
      <c r="F194" s="116" t="s">
        <v>51</v>
      </c>
      <c r="G194" s="249" t="s">
        <v>329</v>
      </c>
      <c r="H194" s="250"/>
      <c r="I194" s="250"/>
      <c r="J194" s="250"/>
      <c r="K194" s="250"/>
      <c r="L194" s="250"/>
      <c r="M194" s="250"/>
      <c r="N194" s="251"/>
    </row>
    <row r="195" spans="1:14" outlineLevel="1" x14ac:dyDescent="0.25">
      <c r="A195" s="25"/>
      <c r="B195" s="115" t="s">
        <v>52</v>
      </c>
      <c r="C195" s="237" t="s">
        <v>322</v>
      </c>
      <c r="D195" s="238"/>
      <c r="E195" s="113"/>
      <c r="F195" s="117" t="s">
        <v>53</v>
      </c>
      <c r="G195" s="249" t="s">
        <v>170</v>
      </c>
      <c r="H195" s="250"/>
      <c r="I195" s="250"/>
      <c r="J195" s="250"/>
      <c r="K195" s="250"/>
      <c r="L195" s="250"/>
      <c r="M195" s="250"/>
      <c r="N195" s="251"/>
    </row>
    <row r="196" spans="1:14" ht="15.75" outlineLevel="1" x14ac:dyDescent="0.25">
      <c r="A196" s="25"/>
      <c r="B196" s="118"/>
      <c r="C196" s="95"/>
      <c r="D196" s="95"/>
      <c r="E196" s="95"/>
      <c r="F196" s="104"/>
      <c r="G196" s="119"/>
      <c r="H196" s="119"/>
      <c r="I196" s="119"/>
      <c r="J196" s="95"/>
      <c r="K196" s="95"/>
      <c r="L196" s="95"/>
      <c r="M196" s="120"/>
      <c r="N196" s="121"/>
    </row>
    <row r="197" spans="1:14" ht="16.5" outlineLevel="1" thickBot="1" x14ac:dyDescent="0.3">
      <c r="A197" s="25"/>
      <c r="B197" s="122" t="s">
        <v>54</v>
      </c>
      <c r="C197" s="95"/>
      <c r="D197" s="95"/>
      <c r="E197" s="95"/>
      <c r="F197" s="123" t="s">
        <v>55</v>
      </c>
      <c r="G197" s="123" t="s">
        <v>56</v>
      </c>
      <c r="H197" s="123" t="s">
        <v>57</v>
      </c>
      <c r="I197" s="123" t="s">
        <v>58</v>
      </c>
      <c r="J197" s="123" t="s">
        <v>59</v>
      </c>
      <c r="K197" s="252" t="s">
        <v>4</v>
      </c>
      <c r="L197" s="253"/>
      <c r="M197" s="123" t="s">
        <v>60</v>
      </c>
      <c r="N197" s="124" t="s">
        <v>61</v>
      </c>
    </row>
    <row r="198" spans="1:14" ht="15.75" outlineLevel="1" thickBot="1" x14ac:dyDescent="0.3">
      <c r="A198" s="25"/>
      <c r="B198" s="125" t="s">
        <v>62</v>
      </c>
      <c r="C198" s="126" t="str">
        <f>IF(C193&gt;"",C193,"")</f>
        <v>Khosravi Sam</v>
      </c>
      <c r="D198" s="126" t="str">
        <f>IF(G193&gt;"",G193,"")</f>
        <v>Ylinen Matias</v>
      </c>
      <c r="E198" s="127"/>
      <c r="F198" s="128">
        <v>5</v>
      </c>
      <c r="G198" s="128">
        <v>5</v>
      </c>
      <c r="H198" s="128">
        <v>9</v>
      </c>
      <c r="I198" s="128"/>
      <c r="J198" s="128"/>
      <c r="K198" s="129">
        <f>IF(ISBLANK(F198),"",COUNTIF(F198:J198,"&gt;=0"))</f>
        <v>3</v>
      </c>
      <c r="L198" s="130">
        <f>IF(ISBLANK(F198),"",(IF(LEFT(F198,1)="-",1,0)+IF(LEFT(G198,1)="-",1,0)+IF(LEFT(H198,1)="-",1,0)+IF(LEFT(I198,1)="-",1,0)+IF(LEFT(J198,1)="-",1,0)))</f>
        <v>0</v>
      </c>
      <c r="M198" s="131">
        <f t="shared" ref="M198:M202" si="15">IF(K198=3,1,"")</f>
        <v>1</v>
      </c>
      <c r="N198" s="131" t="str">
        <f t="shared" ref="N198:N202" si="16">IF(L198=3,1,"")</f>
        <v/>
      </c>
    </row>
    <row r="199" spans="1:14" ht="15.75" outlineLevel="1" thickBot="1" x14ac:dyDescent="0.3">
      <c r="A199" s="25"/>
      <c r="B199" s="132" t="s">
        <v>63</v>
      </c>
      <c r="C199" s="126" t="str">
        <f>IF(C194&gt;"",C194,"")</f>
        <v>Vesalainen Matias</v>
      </c>
      <c r="D199" s="126" t="str">
        <f>IF(G194&gt;"",G194,"")</f>
        <v>Räsänen Aleksi</v>
      </c>
      <c r="E199" s="133"/>
      <c r="F199" s="134">
        <v>-8</v>
      </c>
      <c r="G199" s="135">
        <v>-9</v>
      </c>
      <c r="H199" s="135">
        <v>-5</v>
      </c>
      <c r="I199" s="135"/>
      <c r="J199" s="135"/>
      <c r="K199" s="129">
        <f>IF(ISBLANK(F199),"",COUNTIF(F199:J199,"&gt;=0"))</f>
        <v>0</v>
      </c>
      <c r="L199" s="130">
        <f>IF(ISBLANK(F199),"",(IF(LEFT(F199,1)="-",1,0)+IF(LEFT(G199,1)="-",1,0)+IF(LEFT(H199,1)="-",1,0)+IF(LEFT(I199,1)="-",1,0)+IF(LEFT(J199,1)="-",1,0)))</f>
        <v>3</v>
      </c>
      <c r="M199" s="131" t="str">
        <f t="shared" si="15"/>
        <v/>
      </c>
      <c r="N199" s="131">
        <f t="shared" si="16"/>
        <v>1</v>
      </c>
    </row>
    <row r="200" spans="1:14" ht="15.75" outlineLevel="1" thickBot="1" x14ac:dyDescent="0.3">
      <c r="A200" s="25"/>
      <c r="B200" s="136" t="s">
        <v>64</v>
      </c>
      <c r="C200" s="126" t="str">
        <f>IF(C195&gt;"",C195,"")</f>
        <v>Vesalainen Rasmus</v>
      </c>
      <c r="D200" s="126" t="str">
        <f>IF(G195&gt;"",G195,"")</f>
        <v>Rahikainen Joni</v>
      </c>
      <c r="E200" s="137"/>
      <c r="F200" s="134">
        <v>9</v>
      </c>
      <c r="G200" s="138">
        <v>-10</v>
      </c>
      <c r="H200" s="134">
        <v>7</v>
      </c>
      <c r="I200" s="134">
        <v>9</v>
      </c>
      <c r="J200" s="134"/>
      <c r="K200" s="129">
        <f>IF(ISBLANK(F200),"",COUNTIF(F200:J200,"&gt;=0"))</f>
        <v>3</v>
      </c>
      <c r="L200" s="130">
        <f>IF(ISBLANK(F200),"",(IF(LEFT(F200,1)="-",1,0)+IF(LEFT(G200,1)="-",1,0)+IF(LEFT(H200,1)="-",1,0)+IF(LEFT(I200,1)="-",1,0)+IF(LEFT(J200,1)="-",1,0)))</f>
        <v>1</v>
      </c>
      <c r="M200" s="131">
        <f t="shared" si="15"/>
        <v>1</v>
      </c>
      <c r="N200" s="131" t="str">
        <f t="shared" si="16"/>
        <v/>
      </c>
    </row>
    <row r="201" spans="1:14" ht="15.75" outlineLevel="1" thickBot="1" x14ac:dyDescent="0.3">
      <c r="A201" s="25"/>
      <c r="B201" s="139" t="s">
        <v>65</v>
      </c>
      <c r="C201" s="126" t="str">
        <f>IF(C193&gt;"",C193,"")</f>
        <v>Khosravi Sam</v>
      </c>
      <c r="D201" s="126" t="str">
        <f>IF(G194&gt;"",G194,"")</f>
        <v>Räsänen Aleksi</v>
      </c>
      <c r="E201" s="140"/>
      <c r="F201" s="141">
        <v>10</v>
      </c>
      <c r="G201" s="142">
        <v>-11</v>
      </c>
      <c r="H201" s="141">
        <v>9</v>
      </c>
      <c r="I201" s="141">
        <v>-12</v>
      </c>
      <c r="J201" s="141">
        <v>5</v>
      </c>
      <c r="K201" s="129">
        <f>IF(ISBLANK(F201),"",COUNTIF(F201:J201,"&gt;=0"))</f>
        <v>3</v>
      </c>
      <c r="L201" s="130">
        <f>IF(ISBLANK(F201),"",(IF(LEFT(F201,1)="-",1,0)+IF(LEFT(G201,1)="-",1,0)+IF(LEFT(H201,1)="-",1,0)+IF(LEFT(I201,1)="-",1,0)+IF(LEFT(J201,1)="-",1,0)))</f>
        <v>2</v>
      </c>
      <c r="M201" s="131">
        <f t="shared" si="15"/>
        <v>1</v>
      </c>
      <c r="N201" s="131" t="str">
        <f t="shared" si="16"/>
        <v/>
      </c>
    </row>
    <row r="202" spans="1:14" outlineLevel="1" x14ac:dyDescent="0.25">
      <c r="A202" s="25"/>
      <c r="B202" s="132" t="s">
        <v>66</v>
      </c>
      <c r="C202" s="126" t="str">
        <f>IF(C194&gt;"",C194,"")</f>
        <v>Vesalainen Matias</v>
      </c>
      <c r="D202" s="126" t="str">
        <f>IF(G193&gt;"",G193,"")</f>
        <v>Ylinen Matias</v>
      </c>
      <c r="E202" s="133"/>
      <c r="F202" s="135"/>
      <c r="G202" s="143"/>
      <c r="H202" s="135"/>
      <c r="I202" s="135"/>
      <c r="J202" s="135"/>
      <c r="K202" s="129" t="str">
        <f>IF(ISBLANK(F202),"",COUNTIF(F202:J202,"&gt;=0"))</f>
        <v/>
      </c>
      <c r="L202" s="130" t="str">
        <f>IF(ISBLANK(F202),"",(IF(LEFT(F202,1)="-",1,0)+IF(LEFT(G202,1)="-",1,0)+IF(LEFT(H202,1)="-",1,0)+IF(LEFT(I202,1)="-",1,0)+IF(LEFT(J202,1)="-",1,0)))</f>
        <v/>
      </c>
      <c r="M202" s="131" t="str">
        <f t="shared" si="15"/>
        <v/>
      </c>
      <c r="N202" s="131" t="str">
        <f t="shared" si="16"/>
        <v/>
      </c>
    </row>
    <row r="203" spans="1:14" ht="15.75" outlineLevel="1" x14ac:dyDescent="0.25">
      <c r="A203" s="25"/>
      <c r="B203" s="118"/>
      <c r="C203" s="95"/>
      <c r="D203" s="95"/>
      <c r="E203" s="95"/>
      <c r="F203" s="95"/>
      <c r="G203" s="95"/>
      <c r="H203" s="95"/>
      <c r="I203" s="254" t="s">
        <v>67</v>
      </c>
      <c r="J203" s="255"/>
      <c r="K203" s="144">
        <f>SUM(K198:K202)</f>
        <v>9</v>
      </c>
      <c r="L203" s="144">
        <f>SUM(L198:L202)</f>
        <v>6</v>
      </c>
      <c r="M203" s="144">
        <f>SUM(M198:M202)</f>
        <v>3</v>
      </c>
      <c r="N203" s="144">
        <f>SUM(N198:N202)</f>
        <v>1</v>
      </c>
    </row>
    <row r="204" spans="1:14" ht="15.75" outlineLevel="1" x14ac:dyDescent="0.25">
      <c r="A204" s="25"/>
      <c r="B204" s="145" t="s">
        <v>68</v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146"/>
    </row>
    <row r="205" spans="1:14" ht="15.75" outlineLevel="1" x14ac:dyDescent="0.25">
      <c r="A205" s="25"/>
      <c r="B205" s="147" t="s">
        <v>69</v>
      </c>
      <c r="C205" s="148"/>
      <c r="D205" s="148" t="s">
        <v>70</v>
      </c>
      <c r="E205" s="93"/>
      <c r="F205" s="148"/>
      <c r="G205" s="148" t="s">
        <v>17</v>
      </c>
      <c r="H205" s="93"/>
      <c r="I205" s="148"/>
      <c r="J205" s="149" t="s">
        <v>71</v>
      </c>
      <c r="K205" s="100"/>
      <c r="L205" s="95"/>
      <c r="M205" s="95"/>
      <c r="N205" s="146"/>
    </row>
    <row r="206" spans="1:14" ht="18.75" outlineLevel="1" thickBot="1" x14ac:dyDescent="0.3">
      <c r="A206" s="25"/>
      <c r="B206" s="118"/>
      <c r="C206" s="95"/>
      <c r="D206" s="95"/>
      <c r="E206" s="95"/>
      <c r="F206" s="95"/>
      <c r="G206" s="95"/>
      <c r="H206" s="95"/>
      <c r="I206" s="95"/>
      <c r="J206" s="256" t="str">
        <f>IF(M203=3,C192,IF(N203=3,G192,""))</f>
        <v>KoKa</v>
      </c>
      <c r="K206" s="256"/>
      <c r="L206" s="256"/>
      <c r="M206" s="256"/>
      <c r="N206" s="257"/>
    </row>
    <row r="207" spans="1:14" ht="18.75" outlineLevel="1" thickBot="1" x14ac:dyDescent="0.3">
      <c r="A207" s="25"/>
      <c r="B207" s="150"/>
      <c r="C207" s="151"/>
      <c r="D207" s="151"/>
      <c r="E207" s="151"/>
      <c r="F207" s="151"/>
      <c r="G207" s="151"/>
      <c r="H207" s="151"/>
      <c r="I207" s="151"/>
      <c r="J207" s="152"/>
      <c r="K207" s="152"/>
      <c r="L207" s="152"/>
      <c r="M207" s="152"/>
      <c r="N207" s="153"/>
    </row>
    <row r="208" spans="1:14" ht="15.75" thickTop="1" x14ac:dyDescent="0.25">
      <c r="A208" s="25"/>
    </row>
  </sheetData>
  <mergeCells count="178">
    <mergeCell ref="J206:N206"/>
    <mergeCell ref="F141:G141"/>
    <mergeCell ref="H141:N141"/>
    <mergeCell ref="F142:G142"/>
    <mergeCell ref="H142:N142"/>
    <mergeCell ref="F143:G143"/>
    <mergeCell ref="H143:N143"/>
    <mergeCell ref="G194:N194"/>
    <mergeCell ref="G195:N195"/>
    <mergeCell ref="K197:L197"/>
    <mergeCell ref="I203:J203"/>
    <mergeCell ref="F190:G190"/>
    <mergeCell ref="H190:J190"/>
    <mergeCell ref="L190:N190"/>
    <mergeCell ref="C192:D192"/>
    <mergeCell ref="G192:N192"/>
    <mergeCell ref="C193:D193"/>
    <mergeCell ref="G193:N193"/>
    <mergeCell ref="J183:N183"/>
    <mergeCell ref="F187:G187"/>
    <mergeCell ref="H187:N187"/>
    <mergeCell ref="F188:G188"/>
    <mergeCell ref="H188:N188"/>
    <mergeCell ref="F189:G189"/>
    <mergeCell ref="H189:N189"/>
    <mergeCell ref="C171:D171"/>
    <mergeCell ref="G171:N171"/>
    <mergeCell ref="C172:D172"/>
    <mergeCell ref="G172:N172"/>
    <mergeCell ref="K174:L174"/>
    <mergeCell ref="I180:J180"/>
    <mergeCell ref="F167:G167"/>
    <mergeCell ref="H167:J167"/>
    <mergeCell ref="L167:N167"/>
    <mergeCell ref="C169:D169"/>
    <mergeCell ref="G169:N169"/>
    <mergeCell ref="C170:D170"/>
    <mergeCell ref="G170:N170"/>
    <mergeCell ref="J160:N160"/>
    <mergeCell ref="F164:G164"/>
    <mergeCell ref="H164:N164"/>
    <mergeCell ref="F165:G165"/>
    <mergeCell ref="H165:N165"/>
    <mergeCell ref="F166:G166"/>
    <mergeCell ref="H166:N166"/>
    <mergeCell ref="C148:D148"/>
    <mergeCell ref="G148:N148"/>
    <mergeCell ref="C149:D149"/>
    <mergeCell ref="G149:N149"/>
    <mergeCell ref="K151:L151"/>
    <mergeCell ref="I157:J157"/>
    <mergeCell ref="F144:G144"/>
    <mergeCell ref="H144:J144"/>
    <mergeCell ref="L144:N144"/>
    <mergeCell ref="C146:D146"/>
    <mergeCell ref="G146:N146"/>
    <mergeCell ref="C147:D147"/>
    <mergeCell ref="G147:N147"/>
    <mergeCell ref="J137:N137"/>
    <mergeCell ref="C125:D125"/>
    <mergeCell ref="G125:N125"/>
    <mergeCell ref="C126:D126"/>
    <mergeCell ref="G126:N126"/>
    <mergeCell ref="K128:L128"/>
    <mergeCell ref="I134:J134"/>
    <mergeCell ref="F121:G121"/>
    <mergeCell ref="H121:J121"/>
    <mergeCell ref="L121:N121"/>
    <mergeCell ref="C123:D123"/>
    <mergeCell ref="G123:N123"/>
    <mergeCell ref="C124:D124"/>
    <mergeCell ref="G124:N124"/>
    <mergeCell ref="F118:G118"/>
    <mergeCell ref="H118:N118"/>
    <mergeCell ref="F119:G119"/>
    <mergeCell ref="H119:N119"/>
    <mergeCell ref="F120:G120"/>
    <mergeCell ref="H120:N120"/>
    <mergeCell ref="F95:G95"/>
    <mergeCell ref="H95:N95"/>
    <mergeCell ref="F96:G96"/>
    <mergeCell ref="H96:N96"/>
    <mergeCell ref="F97:G97"/>
    <mergeCell ref="H97:N97"/>
    <mergeCell ref="F98:G98"/>
    <mergeCell ref="H98:J98"/>
    <mergeCell ref="L98:N98"/>
    <mergeCell ref="I111:J111"/>
    <mergeCell ref="J114:N114"/>
    <mergeCell ref="C100:D100"/>
    <mergeCell ref="G100:N100"/>
    <mergeCell ref="C101:D101"/>
    <mergeCell ref="G101:N101"/>
    <mergeCell ref="C102:D102"/>
    <mergeCell ref="G102:N102"/>
    <mergeCell ref="C103:D103"/>
    <mergeCell ref="G103:N103"/>
    <mergeCell ref="K105:L105"/>
    <mergeCell ref="C77:D77"/>
    <mergeCell ref="G77:N77"/>
    <mergeCell ref="C78:D78"/>
    <mergeCell ref="G78:N78"/>
    <mergeCell ref="C79:D79"/>
    <mergeCell ref="G79:N79"/>
    <mergeCell ref="C80:D80"/>
    <mergeCell ref="G80:N80"/>
    <mergeCell ref="K82:L82"/>
    <mergeCell ref="I88:J88"/>
    <mergeCell ref="J91:N91"/>
    <mergeCell ref="F49:G49"/>
    <mergeCell ref="H49:N49"/>
    <mergeCell ref="F50:G50"/>
    <mergeCell ref="H50:N50"/>
    <mergeCell ref="F51:G51"/>
    <mergeCell ref="H51:N51"/>
    <mergeCell ref="F52:G52"/>
    <mergeCell ref="H52:J52"/>
    <mergeCell ref="L52:N52"/>
    <mergeCell ref="I65:J65"/>
    <mergeCell ref="J68:N68"/>
    <mergeCell ref="F72:G72"/>
    <mergeCell ref="H72:N72"/>
    <mergeCell ref="F73:G73"/>
    <mergeCell ref="H73:N73"/>
    <mergeCell ref="F74:G74"/>
    <mergeCell ref="H74:N74"/>
    <mergeCell ref="F75:G75"/>
    <mergeCell ref="H75:J75"/>
    <mergeCell ref="L75:N75"/>
    <mergeCell ref="C54:D54"/>
    <mergeCell ref="G54:N54"/>
    <mergeCell ref="C55:D55"/>
    <mergeCell ref="G55:N55"/>
    <mergeCell ref="C56:D56"/>
    <mergeCell ref="G56:N56"/>
    <mergeCell ref="C57:D57"/>
    <mergeCell ref="G57:N57"/>
    <mergeCell ref="K59:L59"/>
    <mergeCell ref="C31:D31"/>
    <mergeCell ref="G31:N31"/>
    <mergeCell ref="C32:D32"/>
    <mergeCell ref="G32:N32"/>
    <mergeCell ref="C33:D33"/>
    <mergeCell ref="G33:N33"/>
    <mergeCell ref="C34:D34"/>
    <mergeCell ref="G34:N34"/>
    <mergeCell ref="K36:L36"/>
    <mergeCell ref="I42:J42"/>
    <mergeCell ref="J45:N45"/>
    <mergeCell ref="F3:G3"/>
    <mergeCell ref="H3:N3"/>
    <mergeCell ref="F4:G4"/>
    <mergeCell ref="H4:N4"/>
    <mergeCell ref="F5:G5"/>
    <mergeCell ref="H5:N5"/>
    <mergeCell ref="F6:G6"/>
    <mergeCell ref="H6:J6"/>
    <mergeCell ref="L6:N6"/>
    <mergeCell ref="I19:J19"/>
    <mergeCell ref="J22:N22"/>
    <mergeCell ref="F26:G26"/>
    <mergeCell ref="H26:N26"/>
    <mergeCell ref="F27:G27"/>
    <mergeCell ref="H27:N27"/>
    <mergeCell ref="F28:G28"/>
    <mergeCell ref="H28:N28"/>
    <mergeCell ref="F29:G29"/>
    <mergeCell ref="H29:J29"/>
    <mergeCell ref="L29:N29"/>
    <mergeCell ref="C8:D8"/>
    <mergeCell ref="G8:N8"/>
    <mergeCell ref="C9:D9"/>
    <mergeCell ref="G9:N9"/>
    <mergeCell ref="C10:D10"/>
    <mergeCell ref="G10:N10"/>
    <mergeCell ref="C11:D11"/>
    <mergeCell ref="G11:N11"/>
    <mergeCell ref="K13:L13"/>
  </mergeCells>
  <pageMargins left="0.7" right="0.7" top="0.75" bottom="0.75" header="0.3" footer="0.3"/>
  <pageSetup paperSize="9" orientation="portrait" verticalDpi="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107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11" t="s">
        <v>126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236</v>
      </c>
      <c r="C7" s="15" t="s">
        <v>25</v>
      </c>
      <c r="D7" s="15" t="s">
        <v>25</v>
      </c>
      <c r="E7" s="15" t="s">
        <v>8</v>
      </c>
      <c r="F7" s="15"/>
      <c r="G7" s="15"/>
      <c r="H7" s="15" t="s">
        <v>7</v>
      </c>
      <c r="I7" s="16"/>
      <c r="J7" s="18"/>
    </row>
    <row r="8" spans="1:10" ht="14.25" customHeight="1" x14ac:dyDescent="0.25">
      <c r="A8" s="15" t="s">
        <v>8</v>
      </c>
      <c r="B8" s="15" t="s">
        <v>237</v>
      </c>
      <c r="C8" s="15" t="s">
        <v>181</v>
      </c>
      <c r="D8" s="15" t="s">
        <v>181</v>
      </c>
      <c r="E8" s="15" t="s">
        <v>7</v>
      </c>
      <c r="F8" s="15"/>
      <c r="G8" s="15"/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238</v>
      </c>
      <c r="C9" s="15" t="s">
        <v>146</v>
      </c>
      <c r="D9" s="15" t="s">
        <v>146</v>
      </c>
      <c r="E9" s="15" t="s">
        <v>89</v>
      </c>
      <c r="F9" s="15"/>
      <c r="G9" s="15"/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26" t="s">
        <v>239</v>
      </c>
      <c r="C10" s="26" t="s">
        <v>37</v>
      </c>
      <c r="D10" s="26" t="s">
        <v>32</v>
      </c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375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 t="s">
        <v>375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 t="s">
        <v>375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 t="s">
        <v>240</v>
      </c>
      <c r="C21" s="15" t="s">
        <v>230</v>
      </c>
      <c r="D21" s="15" t="s">
        <v>230</v>
      </c>
      <c r="E21" s="15" t="s">
        <v>9</v>
      </c>
      <c r="F21" s="15" t="s">
        <v>394</v>
      </c>
      <c r="G21" s="15"/>
      <c r="H21" s="15" t="s">
        <v>7</v>
      </c>
      <c r="I21" s="16" t="s">
        <v>397</v>
      </c>
      <c r="J21" s="18"/>
    </row>
    <row r="22" spans="1:10" ht="14.25" customHeight="1" x14ac:dyDescent="0.25">
      <c r="A22" s="15" t="s">
        <v>8</v>
      </c>
      <c r="B22" s="15" t="s">
        <v>241</v>
      </c>
      <c r="C22" s="15" t="s">
        <v>38</v>
      </c>
      <c r="D22" s="15" t="s">
        <v>32</v>
      </c>
      <c r="E22" s="15" t="s">
        <v>8</v>
      </c>
      <c r="F22" s="15" t="s">
        <v>394</v>
      </c>
      <c r="G22" s="15"/>
      <c r="H22" s="15" t="s">
        <v>8</v>
      </c>
      <c r="I22" s="16" t="s">
        <v>397</v>
      </c>
      <c r="J22" s="19"/>
    </row>
    <row r="23" spans="1:10" ht="14.25" customHeight="1" x14ac:dyDescent="0.25">
      <c r="A23" s="15" t="s">
        <v>9</v>
      </c>
      <c r="B23" s="15" t="s">
        <v>242</v>
      </c>
      <c r="C23" s="15" t="s">
        <v>85</v>
      </c>
      <c r="D23" s="15" t="s">
        <v>25</v>
      </c>
      <c r="E23" s="15" t="s">
        <v>7</v>
      </c>
      <c r="F23" s="15" t="s">
        <v>395</v>
      </c>
      <c r="G23" s="15"/>
      <c r="H23" s="15" t="s">
        <v>9</v>
      </c>
      <c r="I23" s="16" t="s">
        <v>397</v>
      </c>
      <c r="J23" s="19"/>
    </row>
    <row r="24" spans="1:10" ht="14.25" customHeight="1" x14ac:dyDescent="0.25">
      <c r="A24" s="15" t="s">
        <v>10</v>
      </c>
      <c r="B24" s="15" t="s">
        <v>243</v>
      </c>
      <c r="C24" s="15" t="s">
        <v>244</v>
      </c>
      <c r="D24" s="15" t="s">
        <v>30</v>
      </c>
      <c r="E24" s="15" t="s">
        <v>89</v>
      </c>
      <c r="F24" s="15"/>
      <c r="G24" s="15"/>
      <c r="H24" s="15" t="s">
        <v>10</v>
      </c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/>
      <c r="E27" s="15"/>
      <c r="F27" s="15"/>
      <c r="G27" s="15"/>
      <c r="H27" s="15"/>
      <c r="I27" s="15" t="s">
        <v>18</v>
      </c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/>
      <c r="E28" s="15"/>
      <c r="F28" s="15"/>
      <c r="G28" s="15"/>
      <c r="H28" s="15"/>
      <c r="I28" s="15" t="s">
        <v>375</v>
      </c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/>
      <c r="E29" s="15"/>
      <c r="F29" s="15"/>
      <c r="G29" s="15"/>
      <c r="H29" s="15"/>
      <c r="I29" s="15" t="s">
        <v>371</v>
      </c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/>
      <c r="E30" s="15"/>
      <c r="F30" s="15"/>
      <c r="G30" s="15"/>
      <c r="H30" s="15"/>
      <c r="I30" s="15" t="s">
        <v>375</v>
      </c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/>
      <c r="E31" s="15"/>
      <c r="F31" s="15"/>
      <c r="G31" s="15"/>
      <c r="H31" s="15"/>
      <c r="I31" s="15" t="s">
        <v>375</v>
      </c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/>
      <c r="E32" s="15"/>
      <c r="F32" s="15"/>
      <c r="G32" s="15"/>
      <c r="H32" s="15"/>
      <c r="I32" s="15" t="s">
        <v>371</v>
      </c>
      <c r="J32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/>
  </sheetViews>
  <sheetFormatPr defaultRowHeight="15" x14ac:dyDescent="0.25"/>
  <cols>
    <col min="1" max="1" width="4.140625" customWidth="1"/>
    <col min="2" max="2" width="5.28515625" customWidth="1"/>
    <col min="3" max="3" width="16.7109375" customWidth="1"/>
    <col min="4" max="4" width="13" customWidth="1"/>
    <col min="5" max="7" width="16.7109375" customWidth="1"/>
    <col min="8" max="8" width="17.140625" customWidth="1"/>
    <col min="9" max="9" width="8.5703125" customWidth="1"/>
  </cols>
  <sheetData>
    <row r="1" spans="1:9" ht="15.75" thickBot="1" x14ac:dyDescent="0.3"/>
    <row r="2" spans="1:9" ht="18" customHeight="1" x14ac:dyDescent="0.25">
      <c r="A2" s="59"/>
      <c r="B2" s="2" t="s">
        <v>94</v>
      </c>
      <c r="C2" s="3"/>
      <c r="D2" s="3"/>
      <c r="E2" s="4"/>
      <c r="F2" s="60"/>
      <c r="G2" s="61"/>
      <c r="H2" s="61"/>
      <c r="I2" s="62"/>
    </row>
    <row r="3" spans="1:9" ht="15" customHeight="1" x14ac:dyDescent="0.25">
      <c r="A3" s="59"/>
      <c r="B3" s="8" t="s">
        <v>107</v>
      </c>
      <c r="C3" s="7"/>
      <c r="D3" s="7"/>
      <c r="E3" s="9"/>
      <c r="F3" s="60"/>
      <c r="G3" s="61"/>
      <c r="H3" s="61"/>
      <c r="I3" s="62"/>
    </row>
    <row r="4" spans="1:9" ht="15" customHeight="1" thickBot="1" x14ac:dyDescent="0.3">
      <c r="A4" s="59"/>
      <c r="B4" s="10" t="s">
        <v>96</v>
      </c>
      <c r="C4" s="11"/>
      <c r="D4" s="11" t="s">
        <v>138</v>
      </c>
      <c r="E4" s="12"/>
      <c r="F4" s="60"/>
      <c r="G4" s="61"/>
      <c r="H4" s="61"/>
      <c r="I4" s="62"/>
    </row>
    <row r="5" spans="1:9" ht="15" customHeight="1" x14ac:dyDescent="0.25">
      <c r="A5" s="63"/>
      <c r="B5" s="64"/>
      <c r="C5" s="64"/>
      <c r="D5" s="64"/>
      <c r="E5" s="65"/>
      <c r="F5" s="61"/>
      <c r="G5" s="61"/>
      <c r="H5" s="61"/>
      <c r="I5" s="62"/>
    </row>
    <row r="6" spans="1:9" ht="13.5" customHeight="1" x14ac:dyDescent="0.25">
      <c r="A6" s="66"/>
      <c r="B6" s="66" t="s">
        <v>0</v>
      </c>
      <c r="C6" s="66" t="s">
        <v>39</v>
      </c>
      <c r="D6" s="66" t="s">
        <v>2</v>
      </c>
      <c r="E6" s="78" t="s">
        <v>132</v>
      </c>
      <c r="F6" s="79" t="s">
        <v>117</v>
      </c>
      <c r="G6" s="79" t="s">
        <v>122</v>
      </c>
      <c r="H6" s="61"/>
      <c r="I6" s="62"/>
    </row>
    <row r="7" spans="1:9" ht="13.5" customHeight="1" x14ac:dyDescent="0.25">
      <c r="A7" s="67">
        <v>1</v>
      </c>
      <c r="B7" s="67" t="s">
        <v>305</v>
      </c>
      <c r="C7" s="67" t="s">
        <v>306</v>
      </c>
      <c r="D7" s="67" t="s">
        <v>306</v>
      </c>
      <c r="E7" s="68" t="s">
        <v>7</v>
      </c>
      <c r="F7" s="61"/>
      <c r="G7" s="61"/>
      <c r="H7" s="69"/>
      <c r="I7" s="70"/>
    </row>
    <row r="8" spans="1:9" ht="13.5" customHeight="1" x14ac:dyDescent="0.25">
      <c r="A8" s="67">
        <v>2</v>
      </c>
      <c r="B8" s="67" t="s">
        <v>307</v>
      </c>
      <c r="C8" s="67" t="s">
        <v>181</v>
      </c>
      <c r="D8" s="67" t="s">
        <v>181</v>
      </c>
      <c r="E8" s="71" t="s">
        <v>375</v>
      </c>
      <c r="F8" s="36" t="s">
        <v>7</v>
      </c>
      <c r="G8" s="61"/>
      <c r="H8" s="69"/>
      <c r="I8" s="70"/>
    </row>
    <row r="9" spans="1:9" ht="13.5" customHeight="1" x14ac:dyDescent="0.25">
      <c r="A9" s="66">
        <v>3</v>
      </c>
      <c r="B9" s="66" t="s">
        <v>311</v>
      </c>
      <c r="C9" s="66" t="s">
        <v>230</v>
      </c>
      <c r="D9" s="66" t="s">
        <v>230</v>
      </c>
      <c r="E9" s="68" t="s">
        <v>10</v>
      </c>
      <c r="F9" s="71" t="s">
        <v>371</v>
      </c>
      <c r="G9" s="60"/>
      <c r="H9" s="69"/>
      <c r="I9" s="70"/>
    </row>
    <row r="10" spans="1:9" ht="13.5" customHeight="1" x14ac:dyDescent="0.25">
      <c r="A10" s="66">
        <v>4</v>
      </c>
      <c r="B10" s="66" t="s">
        <v>312</v>
      </c>
      <c r="C10" s="66" t="s">
        <v>30</v>
      </c>
      <c r="D10" s="66" t="s">
        <v>30</v>
      </c>
      <c r="E10" s="72" t="s">
        <v>371</v>
      </c>
      <c r="F10" s="59"/>
      <c r="G10" s="36" t="s">
        <v>7</v>
      </c>
      <c r="H10" s="69"/>
      <c r="I10" s="70"/>
    </row>
    <row r="11" spans="1:9" ht="13.5" customHeight="1" x14ac:dyDescent="0.25">
      <c r="A11" s="67">
        <v>5</v>
      </c>
      <c r="B11" s="67" t="s">
        <v>313</v>
      </c>
      <c r="C11" s="67" t="s">
        <v>141</v>
      </c>
      <c r="D11" s="67" t="s">
        <v>141</v>
      </c>
      <c r="E11" s="68" t="s">
        <v>399</v>
      </c>
      <c r="F11" s="59"/>
      <c r="G11" s="72" t="s">
        <v>375</v>
      </c>
      <c r="I11" s="70"/>
    </row>
    <row r="12" spans="1:9" ht="13.5" customHeight="1" x14ac:dyDescent="0.25">
      <c r="A12" s="67">
        <v>6</v>
      </c>
      <c r="B12" s="67" t="s">
        <v>308</v>
      </c>
      <c r="C12" s="67" t="s">
        <v>25</v>
      </c>
      <c r="D12" s="67" t="s">
        <v>25</v>
      </c>
      <c r="E12" s="71" t="s">
        <v>375</v>
      </c>
      <c r="F12" s="74" t="s">
        <v>310</v>
      </c>
      <c r="G12" s="73"/>
      <c r="I12" s="70"/>
    </row>
    <row r="13" spans="1:9" ht="13.5" customHeight="1" x14ac:dyDescent="0.25">
      <c r="A13" s="66">
        <v>7</v>
      </c>
      <c r="B13" s="66" t="s">
        <v>314</v>
      </c>
      <c r="C13" s="66" t="s">
        <v>38</v>
      </c>
      <c r="D13" s="66" t="s">
        <v>38</v>
      </c>
      <c r="E13" s="68" t="s">
        <v>310</v>
      </c>
      <c r="F13" s="72" t="s">
        <v>375</v>
      </c>
      <c r="G13" s="73"/>
      <c r="I13" s="70"/>
    </row>
    <row r="14" spans="1:9" ht="13.5" customHeight="1" x14ac:dyDescent="0.25">
      <c r="A14" s="66">
        <v>8</v>
      </c>
      <c r="B14" s="66" t="s">
        <v>315</v>
      </c>
      <c r="C14" s="66" t="s">
        <v>32</v>
      </c>
      <c r="D14" s="66" t="s">
        <v>32</v>
      </c>
      <c r="E14" s="72" t="s">
        <v>375</v>
      </c>
      <c r="F14" s="61"/>
      <c r="G14" s="73"/>
      <c r="I14" s="70"/>
    </row>
    <row r="15" spans="1:9" ht="15" customHeight="1" x14ac:dyDescent="0.25">
      <c r="F15" s="69"/>
      <c r="I15" s="70"/>
    </row>
    <row r="16" spans="1:9" ht="13.5" customHeight="1" x14ac:dyDescent="0.25">
      <c r="I16" s="70"/>
    </row>
    <row r="17" spans="7:9" ht="13.5" customHeight="1" x14ac:dyDescent="0.25">
      <c r="I17" s="70"/>
    </row>
    <row r="18" spans="7:9" ht="13.5" customHeight="1" x14ac:dyDescent="0.25">
      <c r="I18" s="70"/>
    </row>
    <row r="19" spans="7:9" ht="13.5" customHeight="1" x14ac:dyDescent="0.25">
      <c r="I19" s="70"/>
    </row>
    <row r="20" spans="7:9" ht="13.5" customHeight="1" x14ac:dyDescent="0.25">
      <c r="I20" s="70"/>
    </row>
    <row r="21" spans="7:9" ht="13.5" customHeight="1" x14ac:dyDescent="0.25">
      <c r="I21" s="70"/>
    </row>
    <row r="22" spans="7:9" ht="13.5" customHeight="1" x14ac:dyDescent="0.25">
      <c r="I22" s="70"/>
    </row>
    <row r="23" spans="7:9" ht="13.5" customHeight="1" x14ac:dyDescent="0.25">
      <c r="G23" s="69"/>
      <c r="H23" s="69"/>
      <c r="I23" s="70"/>
    </row>
    <row r="24" spans="7:9" ht="15" customHeight="1" x14ac:dyDescent="0.25">
      <c r="G24" s="61"/>
      <c r="H24" s="61"/>
      <c r="I24" s="62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9"/>
  <sheetViews>
    <sheetView workbookViewId="0"/>
  </sheetViews>
  <sheetFormatPr defaultRowHeight="15" outlineLevelRow="1" x14ac:dyDescent="0.25"/>
  <cols>
    <col min="1" max="1" width="4.85546875" customWidth="1"/>
    <col min="2" max="2" width="4.5703125" customWidth="1"/>
    <col min="3" max="3" width="18.42578125" customWidth="1"/>
    <col min="4" max="4" width="20.7109375" customWidth="1"/>
    <col min="5" max="5" width="2.28515625" customWidth="1"/>
    <col min="6" max="10" width="5.7109375" customWidth="1"/>
    <col min="11" max="11" width="4.28515625" customWidth="1"/>
    <col min="12" max="12" width="4.140625" customWidth="1"/>
    <col min="13" max="14" width="5.7109375" customWidth="1"/>
  </cols>
  <sheetData>
    <row r="2" spans="1:14" ht="15.75" thickBot="1" x14ac:dyDescent="0.3">
      <c r="A2" s="88" t="s">
        <v>373</v>
      </c>
    </row>
    <row r="3" spans="1:14" ht="16.5" outlineLevel="1" thickTop="1" x14ac:dyDescent="0.25">
      <c r="A3" s="25"/>
      <c r="B3" s="89"/>
      <c r="C3" s="90"/>
      <c r="D3" s="91"/>
      <c r="E3" s="91"/>
      <c r="F3" s="258" t="s">
        <v>40</v>
      </c>
      <c r="G3" s="259"/>
      <c r="H3" s="260" t="s">
        <v>304</v>
      </c>
      <c r="I3" s="261"/>
      <c r="J3" s="261"/>
      <c r="K3" s="261"/>
      <c r="L3" s="261"/>
      <c r="M3" s="261"/>
      <c r="N3" s="262"/>
    </row>
    <row r="4" spans="1:14" ht="15.75" outlineLevel="1" x14ac:dyDescent="0.25">
      <c r="A4" s="25"/>
      <c r="B4" s="92"/>
      <c r="C4" s="93"/>
      <c r="D4" s="94"/>
      <c r="E4" s="95"/>
      <c r="F4" s="263" t="s">
        <v>41</v>
      </c>
      <c r="G4" s="264"/>
      <c r="H4" s="265" t="s">
        <v>25</v>
      </c>
      <c r="I4" s="266"/>
      <c r="J4" s="266"/>
      <c r="K4" s="266"/>
      <c r="L4" s="266"/>
      <c r="M4" s="266"/>
      <c r="N4" s="267"/>
    </row>
    <row r="5" spans="1:14" ht="15.75" outlineLevel="1" x14ac:dyDescent="0.25">
      <c r="A5" s="25"/>
      <c r="B5" s="96"/>
      <c r="C5" s="97"/>
      <c r="D5" s="95"/>
      <c r="E5" s="95"/>
      <c r="F5" s="268" t="s">
        <v>42</v>
      </c>
      <c r="G5" s="269"/>
      <c r="H5" s="270" t="s">
        <v>107</v>
      </c>
      <c r="I5" s="271"/>
      <c r="J5" s="271"/>
      <c r="K5" s="271"/>
      <c r="L5" s="271"/>
      <c r="M5" s="271"/>
      <c r="N5" s="272"/>
    </row>
    <row r="6" spans="1:14" ht="21" outlineLevel="1" thickBot="1" x14ac:dyDescent="0.35">
      <c r="A6" s="25"/>
      <c r="B6" s="98"/>
      <c r="C6" s="99" t="s">
        <v>43</v>
      </c>
      <c r="D6" s="100"/>
      <c r="E6" s="95"/>
      <c r="F6" s="273" t="s">
        <v>44</v>
      </c>
      <c r="G6" s="274"/>
      <c r="H6" s="275">
        <v>43533</v>
      </c>
      <c r="I6" s="276"/>
      <c r="J6" s="277"/>
      <c r="K6" s="101" t="s">
        <v>45</v>
      </c>
      <c r="L6" s="278"/>
      <c r="M6" s="279"/>
      <c r="N6" s="280"/>
    </row>
    <row r="7" spans="1:14" ht="16.5" outlineLevel="1" thickTop="1" x14ac:dyDescent="0.25">
      <c r="A7" s="25"/>
      <c r="B7" s="102"/>
      <c r="C7" s="103"/>
      <c r="D7" s="95"/>
      <c r="E7" s="95"/>
      <c r="F7" s="104"/>
      <c r="G7" s="103"/>
      <c r="H7" s="103"/>
      <c r="I7" s="105"/>
      <c r="J7" s="106"/>
      <c r="K7" s="107"/>
      <c r="L7" s="107"/>
      <c r="M7" s="107"/>
      <c r="N7" s="108"/>
    </row>
    <row r="8" spans="1:14" ht="16.5" outlineLevel="1" thickBot="1" x14ac:dyDescent="0.3">
      <c r="A8" s="25"/>
      <c r="B8" s="109" t="s">
        <v>46</v>
      </c>
      <c r="C8" s="239" t="s">
        <v>25</v>
      </c>
      <c r="D8" s="240"/>
      <c r="E8" s="110"/>
      <c r="F8" s="111" t="s">
        <v>47</v>
      </c>
      <c r="G8" s="239" t="s">
        <v>146</v>
      </c>
      <c r="H8" s="241"/>
      <c r="I8" s="241"/>
      <c r="J8" s="241"/>
      <c r="K8" s="241"/>
      <c r="L8" s="241"/>
      <c r="M8" s="241"/>
      <c r="N8" s="242"/>
    </row>
    <row r="9" spans="1:14" outlineLevel="1" x14ac:dyDescent="0.25">
      <c r="A9" s="25"/>
      <c r="B9" s="112" t="s">
        <v>48</v>
      </c>
      <c r="C9" s="243" t="s">
        <v>337</v>
      </c>
      <c r="D9" s="244"/>
      <c r="E9" s="113"/>
      <c r="F9" s="114" t="s">
        <v>49</v>
      </c>
      <c r="G9" s="243" t="s">
        <v>145</v>
      </c>
      <c r="H9" s="245"/>
      <c r="I9" s="245"/>
      <c r="J9" s="245"/>
      <c r="K9" s="245"/>
      <c r="L9" s="245"/>
      <c r="M9" s="245"/>
      <c r="N9" s="246"/>
    </row>
    <row r="10" spans="1:14" outlineLevel="1" x14ac:dyDescent="0.25">
      <c r="A10" s="25"/>
      <c r="B10" s="115" t="s">
        <v>50</v>
      </c>
      <c r="C10" s="247" t="s">
        <v>155</v>
      </c>
      <c r="D10" s="248"/>
      <c r="E10" s="113"/>
      <c r="F10" s="116" t="s">
        <v>51</v>
      </c>
      <c r="G10" s="249" t="s">
        <v>218</v>
      </c>
      <c r="H10" s="250"/>
      <c r="I10" s="250"/>
      <c r="J10" s="250"/>
      <c r="K10" s="250"/>
      <c r="L10" s="250"/>
      <c r="M10" s="250"/>
      <c r="N10" s="251"/>
    </row>
    <row r="11" spans="1:14" outlineLevel="1" x14ac:dyDescent="0.25">
      <c r="A11" s="25"/>
      <c r="B11" s="115" t="s">
        <v>52</v>
      </c>
      <c r="C11" s="247" t="s">
        <v>143</v>
      </c>
      <c r="D11" s="248"/>
      <c r="E11" s="113"/>
      <c r="F11" s="117" t="s">
        <v>53</v>
      </c>
      <c r="G11" s="249" t="s">
        <v>374</v>
      </c>
      <c r="H11" s="250"/>
      <c r="I11" s="250"/>
      <c r="J11" s="250"/>
      <c r="K11" s="250"/>
      <c r="L11" s="250"/>
      <c r="M11" s="250"/>
      <c r="N11" s="251"/>
    </row>
    <row r="12" spans="1:14" ht="15.75" outlineLevel="1" x14ac:dyDescent="0.25">
      <c r="A12" s="25"/>
      <c r="B12" s="118"/>
      <c r="C12" s="95"/>
      <c r="D12" s="95"/>
      <c r="E12" s="95"/>
      <c r="F12" s="104"/>
      <c r="G12" s="119"/>
      <c r="H12" s="119"/>
      <c r="I12" s="119"/>
      <c r="J12" s="95"/>
      <c r="K12" s="95"/>
      <c r="L12" s="95"/>
      <c r="M12" s="120"/>
      <c r="N12" s="121"/>
    </row>
    <row r="13" spans="1:14" ht="16.5" outlineLevel="1" thickBot="1" x14ac:dyDescent="0.3">
      <c r="A13" s="25"/>
      <c r="B13" s="122" t="s">
        <v>54</v>
      </c>
      <c r="C13" s="95"/>
      <c r="D13" s="95"/>
      <c r="E13" s="95"/>
      <c r="F13" s="123" t="s">
        <v>55</v>
      </c>
      <c r="G13" s="123" t="s">
        <v>56</v>
      </c>
      <c r="H13" s="123" t="s">
        <v>57</v>
      </c>
      <c r="I13" s="123" t="s">
        <v>58</v>
      </c>
      <c r="J13" s="123" t="s">
        <v>59</v>
      </c>
      <c r="K13" s="252" t="s">
        <v>4</v>
      </c>
      <c r="L13" s="253"/>
      <c r="M13" s="123" t="s">
        <v>60</v>
      </c>
      <c r="N13" s="124" t="s">
        <v>61</v>
      </c>
    </row>
    <row r="14" spans="1:14" ht="15.75" outlineLevel="1" thickBot="1" x14ac:dyDescent="0.3">
      <c r="A14" s="25"/>
      <c r="B14" s="125" t="s">
        <v>62</v>
      </c>
      <c r="C14" s="126" t="str">
        <f>IF(C9&gt;"",C9,"")</f>
        <v>Hakaste Lauri</v>
      </c>
      <c r="D14" s="126" t="str">
        <f>IF(G9&gt;"",G9,"")</f>
        <v>Heikkilä Eelis</v>
      </c>
      <c r="E14" s="127"/>
      <c r="F14" s="128">
        <v>7</v>
      </c>
      <c r="G14" s="128">
        <v>5</v>
      </c>
      <c r="H14" s="128">
        <v>3</v>
      </c>
      <c r="I14" s="128"/>
      <c r="J14" s="128"/>
      <c r="K14" s="129">
        <f>IF(ISBLANK(F14),"",COUNTIF(F14:J14,"&gt;=0"))</f>
        <v>3</v>
      </c>
      <c r="L14" s="130">
        <f>IF(ISBLANK(F14),"",(IF(LEFT(F14,1)="-",1,0)+IF(LEFT(G14,1)="-",1,0)+IF(LEFT(H14,1)="-",1,0)+IF(LEFT(I14,1)="-",1,0)+IF(LEFT(J14,1)="-",1,0)))</f>
        <v>0</v>
      </c>
      <c r="M14" s="131">
        <f t="shared" ref="M14:N18" si="0">IF(K14=3,1,"")</f>
        <v>1</v>
      </c>
      <c r="N14" s="131" t="str">
        <f t="shared" si="0"/>
        <v/>
      </c>
    </row>
    <row r="15" spans="1:14" ht="15.75" outlineLevel="1" thickBot="1" x14ac:dyDescent="0.3">
      <c r="A15" s="25"/>
      <c r="B15" s="132" t="s">
        <v>63</v>
      </c>
      <c r="C15" s="126" t="str">
        <f>IF(C10&gt;"",C10,"")</f>
        <v>Kettula Leo</v>
      </c>
      <c r="D15" s="126" t="str">
        <f>IF(G10&gt;"",G10,"")</f>
        <v>Meisaari Luukas</v>
      </c>
      <c r="E15" s="133"/>
      <c r="F15" s="134">
        <v>6</v>
      </c>
      <c r="G15" s="135">
        <v>9</v>
      </c>
      <c r="H15" s="135">
        <v>8</v>
      </c>
      <c r="I15" s="135"/>
      <c r="J15" s="135"/>
      <c r="K15" s="129">
        <f>IF(ISBLANK(F15),"",COUNTIF(F15:J15,"&gt;=0"))</f>
        <v>3</v>
      </c>
      <c r="L15" s="130">
        <f>IF(ISBLANK(F15),"",(IF(LEFT(F15,1)="-",1,0)+IF(LEFT(G15,1)="-",1,0)+IF(LEFT(H15,1)="-",1,0)+IF(LEFT(I15,1)="-",1,0)+IF(LEFT(J15,1)="-",1,0)))</f>
        <v>0</v>
      </c>
      <c r="M15" s="131">
        <f t="shared" si="0"/>
        <v>1</v>
      </c>
      <c r="N15" s="131" t="str">
        <f t="shared" si="0"/>
        <v/>
      </c>
    </row>
    <row r="16" spans="1:14" ht="15.75" outlineLevel="1" thickBot="1" x14ac:dyDescent="0.3">
      <c r="A16" s="25"/>
      <c r="B16" s="136" t="s">
        <v>64</v>
      </c>
      <c r="C16" s="126" t="str">
        <f>IF(C11&gt;"",C11,"")</f>
        <v>Viherlaiho Leon</v>
      </c>
      <c r="D16" s="126" t="str">
        <f>IF(G11&gt;"",G11,"")</f>
        <v>Kivelä Emil</v>
      </c>
      <c r="E16" s="137"/>
      <c r="F16" s="134">
        <v>13</v>
      </c>
      <c r="G16" s="138">
        <v>4</v>
      </c>
      <c r="H16" s="134">
        <v>-12</v>
      </c>
      <c r="I16" s="134">
        <v>-6</v>
      </c>
      <c r="J16" s="134">
        <v>-9</v>
      </c>
      <c r="K16" s="129">
        <f>IF(ISBLANK(F16),"",COUNTIF(F16:J16,"&gt;=0"))</f>
        <v>2</v>
      </c>
      <c r="L16" s="130">
        <f>IF(ISBLANK(F16),"",(IF(LEFT(F16,1)="-",1,0)+IF(LEFT(G16,1)="-",1,0)+IF(LEFT(H16,1)="-",1,0)+IF(LEFT(I16,1)="-",1,0)+IF(LEFT(J16,1)="-",1,0)))</f>
        <v>3</v>
      </c>
      <c r="M16" s="131" t="str">
        <f t="shared" si="0"/>
        <v/>
      </c>
      <c r="N16" s="131">
        <f t="shared" si="0"/>
        <v>1</v>
      </c>
    </row>
    <row r="17" spans="1:14" ht="15.75" outlineLevel="1" thickBot="1" x14ac:dyDescent="0.3">
      <c r="A17" s="25"/>
      <c r="B17" s="139" t="s">
        <v>65</v>
      </c>
      <c r="C17" s="126" t="str">
        <f>IF(C9&gt;"",C9,"")</f>
        <v>Hakaste Lauri</v>
      </c>
      <c r="D17" s="126" t="str">
        <f>IF(G10&gt;"",G10,"")</f>
        <v>Meisaari Luukas</v>
      </c>
      <c r="E17" s="140"/>
      <c r="F17" s="141">
        <v>7</v>
      </c>
      <c r="G17" s="142">
        <v>5</v>
      </c>
      <c r="H17" s="141">
        <v>9</v>
      </c>
      <c r="I17" s="141"/>
      <c r="J17" s="141"/>
      <c r="K17" s="129">
        <f>IF(ISBLANK(F17),"",COUNTIF(F17:J17,"&gt;=0"))</f>
        <v>3</v>
      </c>
      <c r="L17" s="130">
        <f>IF(ISBLANK(F17),"",(IF(LEFT(F17,1)="-",1,0)+IF(LEFT(G17,1)="-",1,0)+IF(LEFT(H17,1)="-",1,0)+IF(LEFT(I17,1)="-",1,0)+IF(LEFT(J17,1)="-",1,0)))</f>
        <v>0</v>
      </c>
      <c r="M17" s="131">
        <f t="shared" si="0"/>
        <v>1</v>
      </c>
      <c r="N17" s="131" t="str">
        <f t="shared" si="0"/>
        <v/>
      </c>
    </row>
    <row r="18" spans="1:14" outlineLevel="1" x14ac:dyDescent="0.25">
      <c r="A18" s="25"/>
      <c r="B18" s="132" t="s">
        <v>66</v>
      </c>
      <c r="C18" s="126" t="str">
        <f>IF(C10&gt;"",C10,"")</f>
        <v>Kettula Leo</v>
      </c>
      <c r="D18" s="126" t="str">
        <f>IF(G9&gt;"",G9,"")</f>
        <v>Heikkilä Eelis</v>
      </c>
      <c r="E18" s="133"/>
      <c r="F18" s="135"/>
      <c r="G18" s="143"/>
      <c r="H18" s="135"/>
      <c r="I18" s="135"/>
      <c r="J18" s="135"/>
      <c r="K18" s="129" t="str">
        <f>IF(ISBLANK(F18),"",COUNTIF(F18:J18,"&gt;=0"))</f>
        <v/>
      </c>
      <c r="L18" s="130" t="str">
        <f>IF(ISBLANK(F18),"",(IF(LEFT(F18,1)="-",1,0)+IF(LEFT(G18,1)="-",1,0)+IF(LEFT(H18,1)="-",1,0)+IF(LEFT(I18,1)="-",1,0)+IF(LEFT(J18,1)="-",1,0)))</f>
        <v/>
      </c>
      <c r="M18" s="131" t="str">
        <f t="shared" si="0"/>
        <v/>
      </c>
      <c r="N18" s="131" t="str">
        <f t="shared" si="0"/>
        <v/>
      </c>
    </row>
    <row r="19" spans="1:14" ht="15.75" outlineLevel="1" x14ac:dyDescent="0.25">
      <c r="A19" s="25"/>
      <c r="B19" s="118"/>
      <c r="C19" s="95"/>
      <c r="D19" s="95"/>
      <c r="E19" s="95"/>
      <c r="F19" s="95"/>
      <c r="G19" s="95"/>
      <c r="H19" s="95"/>
      <c r="I19" s="254" t="s">
        <v>67</v>
      </c>
      <c r="J19" s="255"/>
      <c r="K19" s="144">
        <f>SUM(K14:K18)</f>
        <v>11</v>
      </c>
      <c r="L19" s="144">
        <f>SUM(L14:L18)</f>
        <v>3</v>
      </c>
      <c r="M19" s="144">
        <f>SUM(M14:M18)</f>
        <v>3</v>
      </c>
      <c r="N19" s="144">
        <f>SUM(N14:N18)</f>
        <v>1</v>
      </c>
    </row>
    <row r="20" spans="1:14" ht="15.75" outlineLevel="1" x14ac:dyDescent="0.25">
      <c r="A20" s="25"/>
      <c r="B20" s="145" t="s">
        <v>68</v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146"/>
    </row>
    <row r="21" spans="1:14" ht="15.75" outlineLevel="1" x14ac:dyDescent="0.25">
      <c r="A21" s="25"/>
      <c r="B21" s="147" t="s">
        <v>69</v>
      </c>
      <c r="C21" s="148"/>
      <c r="D21" s="148" t="s">
        <v>70</v>
      </c>
      <c r="E21" s="93"/>
      <c r="F21" s="148"/>
      <c r="G21" s="148" t="s">
        <v>17</v>
      </c>
      <c r="H21" s="93"/>
      <c r="I21" s="148"/>
      <c r="J21" s="149" t="s">
        <v>71</v>
      </c>
      <c r="K21" s="100"/>
      <c r="L21" s="95"/>
      <c r="M21" s="95"/>
      <c r="N21" s="146"/>
    </row>
    <row r="22" spans="1:14" ht="18.75" outlineLevel="1" thickBot="1" x14ac:dyDescent="0.3">
      <c r="A22" s="25"/>
      <c r="B22" s="118"/>
      <c r="C22" s="95"/>
      <c r="D22" s="95"/>
      <c r="E22" s="95"/>
      <c r="F22" s="95"/>
      <c r="G22" s="95"/>
      <c r="H22" s="95"/>
      <c r="I22" s="95"/>
      <c r="J22" s="256" t="str">
        <f>IF(M19=3,C8,IF(N19=3,G8,""))</f>
        <v>MBF</v>
      </c>
      <c r="K22" s="256"/>
      <c r="L22" s="256"/>
      <c r="M22" s="256"/>
      <c r="N22" s="257"/>
    </row>
    <row r="23" spans="1:14" ht="18.75" outlineLevel="1" thickBot="1" x14ac:dyDescent="0.3">
      <c r="A23" s="25"/>
      <c r="B23" s="150"/>
      <c r="C23" s="151"/>
      <c r="D23" s="151"/>
      <c r="E23" s="151"/>
      <c r="F23" s="151"/>
      <c r="G23" s="151"/>
      <c r="H23" s="151"/>
      <c r="I23" s="151"/>
      <c r="J23" s="152"/>
      <c r="K23" s="152"/>
      <c r="L23" s="152"/>
      <c r="M23" s="152"/>
      <c r="N23" s="153"/>
    </row>
    <row r="24" spans="1:14" ht="15.75" thickTop="1" x14ac:dyDescent="0.25">
      <c r="A24" s="25"/>
    </row>
    <row r="25" spans="1:14" ht="15.75" thickBot="1" x14ac:dyDescent="0.3">
      <c r="A25" s="88" t="s">
        <v>386</v>
      </c>
    </row>
    <row r="26" spans="1:14" ht="16.5" outlineLevel="1" thickTop="1" x14ac:dyDescent="0.25">
      <c r="A26" s="25"/>
      <c r="B26" s="89"/>
      <c r="C26" s="90"/>
      <c r="D26" s="91"/>
      <c r="E26" s="91"/>
      <c r="F26" s="258" t="s">
        <v>40</v>
      </c>
      <c r="G26" s="259"/>
      <c r="H26" s="260" t="s">
        <v>304</v>
      </c>
      <c r="I26" s="261"/>
      <c r="J26" s="261"/>
      <c r="K26" s="261"/>
      <c r="L26" s="261"/>
      <c r="M26" s="261"/>
      <c r="N26" s="262"/>
    </row>
    <row r="27" spans="1:14" ht="15.75" outlineLevel="1" x14ac:dyDescent="0.25">
      <c r="A27" s="25"/>
      <c r="B27" s="92"/>
      <c r="C27" s="93"/>
      <c r="D27" s="94"/>
      <c r="E27" s="95"/>
      <c r="F27" s="263" t="s">
        <v>41</v>
      </c>
      <c r="G27" s="264"/>
      <c r="H27" s="265" t="s">
        <v>25</v>
      </c>
      <c r="I27" s="266"/>
      <c r="J27" s="266"/>
      <c r="K27" s="266"/>
      <c r="L27" s="266"/>
      <c r="M27" s="266"/>
      <c r="N27" s="267"/>
    </row>
    <row r="28" spans="1:14" ht="15.75" outlineLevel="1" x14ac:dyDescent="0.25">
      <c r="A28" s="25"/>
      <c r="B28" s="96"/>
      <c r="C28" s="97"/>
      <c r="D28" s="95"/>
      <c r="E28" s="95"/>
      <c r="F28" s="268" t="s">
        <v>42</v>
      </c>
      <c r="G28" s="269"/>
      <c r="H28" s="270" t="s">
        <v>107</v>
      </c>
      <c r="I28" s="271"/>
      <c r="J28" s="271"/>
      <c r="K28" s="271"/>
      <c r="L28" s="271"/>
      <c r="M28" s="271"/>
      <c r="N28" s="272"/>
    </row>
    <row r="29" spans="1:14" ht="21" outlineLevel="1" thickBot="1" x14ac:dyDescent="0.35">
      <c r="A29" s="25"/>
      <c r="B29" s="98"/>
      <c r="C29" s="99" t="s">
        <v>43</v>
      </c>
      <c r="D29" s="100"/>
      <c r="E29" s="95"/>
      <c r="F29" s="273" t="s">
        <v>44</v>
      </c>
      <c r="G29" s="274"/>
      <c r="H29" s="275">
        <v>43533</v>
      </c>
      <c r="I29" s="276"/>
      <c r="J29" s="277"/>
      <c r="K29" s="101" t="s">
        <v>45</v>
      </c>
      <c r="L29" s="278"/>
      <c r="M29" s="279"/>
      <c r="N29" s="280"/>
    </row>
    <row r="30" spans="1:14" ht="16.5" outlineLevel="1" thickTop="1" x14ac:dyDescent="0.25">
      <c r="A30" s="25"/>
      <c r="B30" s="102"/>
      <c r="C30" s="103"/>
      <c r="D30" s="95"/>
      <c r="E30" s="95"/>
      <c r="F30" s="104"/>
      <c r="G30" s="103"/>
      <c r="H30" s="103"/>
      <c r="I30" s="105"/>
      <c r="J30" s="106"/>
      <c r="K30" s="107"/>
      <c r="L30" s="107"/>
      <c r="M30" s="107"/>
      <c r="N30" s="108"/>
    </row>
    <row r="31" spans="1:14" ht="16.5" outlineLevel="1" thickBot="1" x14ac:dyDescent="0.3">
      <c r="A31" s="25"/>
      <c r="B31" s="109" t="s">
        <v>46</v>
      </c>
      <c r="C31" s="239" t="s">
        <v>146</v>
      </c>
      <c r="D31" s="240"/>
      <c r="E31" s="110"/>
      <c r="F31" s="111" t="s">
        <v>47</v>
      </c>
      <c r="G31" s="239" t="s">
        <v>181</v>
      </c>
      <c r="H31" s="241"/>
      <c r="I31" s="241"/>
      <c r="J31" s="241"/>
      <c r="K31" s="241"/>
      <c r="L31" s="241"/>
      <c r="M31" s="241"/>
      <c r="N31" s="242"/>
    </row>
    <row r="32" spans="1:14" outlineLevel="1" x14ac:dyDescent="0.25">
      <c r="A32" s="25"/>
      <c r="B32" s="112" t="s">
        <v>48</v>
      </c>
      <c r="C32" s="243" t="s">
        <v>374</v>
      </c>
      <c r="D32" s="244"/>
      <c r="E32" s="113"/>
      <c r="F32" s="114" t="s">
        <v>49</v>
      </c>
      <c r="G32" s="243" t="s">
        <v>225</v>
      </c>
      <c r="H32" s="245"/>
      <c r="I32" s="245"/>
      <c r="J32" s="245"/>
      <c r="K32" s="245"/>
      <c r="L32" s="245"/>
      <c r="M32" s="245"/>
      <c r="N32" s="246"/>
    </row>
    <row r="33" spans="1:14" outlineLevel="1" x14ac:dyDescent="0.25">
      <c r="A33" s="25"/>
      <c r="B33" s="115" t="s">
        <v>50</v>
      </c>
      <c r="C33" s="247" t="s">
        <v>218</v>
      </c>
      <c r="D33" s="248"/>
      <c r="E33" s="113"/>
      <c r="F33" s="116" t="s">
        <v>51</v>
      </c>
      <c r="G33" s="249" t="s">
        <v>162</v>
      </c>
      <c r="H33" s="250"/>
      <c r="I33" s="250"/>
      <c r="J33" s="250"/>
      <c r="K33" s="250"/>
      <c r="L33" s="250"/>
      <c r="M33" s="250"/>
      <c r="N33" s="251"/>
    </row>
    <row r="34" spans="1:14" outlineLevel="1" x14ac:dyDescent="0.25">
      <c r="A34" s="25"/>
      <c r="B34" s="115" t="s">
        <v>52</v>
      </c>
      <c r="C34" s="247" t="s">
        <v>227</v>
      </c>
      <c r="D34" s="248"/>
      <c r="E34" s="113"/>
      <c r="F34" s="117" t="s">
        <v>53</v>
      </c>
      <c r="G34" s="249" t="s">
        <v>159</v>
      </c>
      <c r="H34" s="250"/>
      <c r="I34" s="250"/>
      <c r="J34" s="250"/>
      <c r="K34" s="250"/>
      <c r="L34" s="250"/>
      <c r="M34" s="250"/>
      <c r="N34" s="251"/>
    </row>
    <row r="35" spans="1:14" ht="15.75" outlineLevel="1" x14ac:dyDescent="0.25">
      <c r="A35" s="25"/>
      <c r="B35" s="118"/>
      <c r="C35" s="95"/>
      <c r="D35" s="95"/>
      <c r="E35" s="95"/>
      <c r="F35" s="104"/>
      <c r="G35" s="119"/>
      <c r="H35" s="119"/>
      <c r="I35" s="119"/>
      <c r="J35" s="95"/>
      <c r="K35" s="95"/>
      <c r="L35" s="95"/>
      <c r="M35" s="120"/>
      <c r="N35" s="121"/>
    </row>
    <row r="36" spans="1:14" ht="16.5" outlineLevel="1" thickBot="1" x14ac:dyDescent="0.3">
      <c r="A36" s="25"/>
      <c r="B36" s="122" t="s">
        <v>54</v>
      </c>
      <c r="C36" s="95"/>
      <c r="D36" s="95"/>
      <c r="E36" s="95"/>
      <c r="F36" s="123" t="s">
        <v>55</v>
      </c>
      <c r="G36" s="123" t="s">
        <v>56</v>
      </c>
      <c r="H36" s="123" t="s">
        <v>57</v>
      </c>
      <c r="I36" s="123" t="s">
        <v>58</v>
      </c>
      <c r="J36" s="123" t="s">
        <v>59</v>
      </c>
      <c r="K36" s="252" t="s">
        <v>4</v>
      </c>
      <c r="L36" s="253"/>
      <c r="M36" s="123" t="s">
        <v>60</v>
      </c>
      <c r="N36" s="124" t="s">
        <v>61</v>
      </c>
    </row>
    <row r="37" spans="1:14" ht="15.75" outlineLevel="1" thickBot="1" x14ac:dyDescent="0.3">
      <c r="A37" s="25"/>
      <c r="B37" s="125" t="s">
        <v>62</v>
      </c>
      <c r="C37" s="126" t="str">
        <f>IF(C32&gt;"",C32,"")</f>
        <v>Kivelä Emil</v>
      </c>
      <c r="D37" s="126" t="str">
        <f>IF(G32&gt;"",G32,"")</f>
        <v>Räsänen Joona</v>
      </c>
      <c r="E37" s="127"/>
      <c r="F37" s="128">
        <v>-3</v>
      </c>
      <c r="G37" s="128">
        <v>-3</v>
      </c>
      <c r="H37" s="128">
        <v>-4</v>
      </c>
      <c r="I37" s="128"/>
      <c r="J37" s="128"/>
      <c r="K37" s="129">
        <f>IF(ISBLANK(F37),"",COUNTIF(F37:J37,"&gt;=0"))</f>
        <v>0</v>
      </c>
      <c r="L37" s="130">
        <f>IF(ISBLANK(F37),"",(IF(LEFT(F37,1)="-",1,0)+IF(LEFT(G37,1)="-",1,0)+IF(LEFT(H37,1)="-",1,0)+IF(LEFT(I37,1)="-",1,0)+IF(LEFT(J37,1)="-",1,0)))</f>
        <v>3</v>
      </c>
      <c r="M37" s="131" t="str">
        <f t="shared" ref="M37:N41" si="1">IF(K37=3,1,"")</f>
        <v/>
      </c>
      <c r="N37" s="131">
        <f t="shared" si="1"/>
        <v>1</v>
      </c>
    </row>
    <row r="38" spans="1:14" ht="15.75" outlineLevel="1" thickBot="1" x14ac:dyDescent="0.3">
      <c r="A38" s="25"/>
      <c r="B38" s="132" t="s">
        <v>63</v>
      </c>
      <c r="C38" s="126" t="str">
        <f>IF(C33&gt;"",C33,"")</f>
        <v>Meisaari Luukas</v>
      </c>
      <c r="D38" s="126" t="str">
        <f>IF(G33&gt;"",G33,"")</f>
        <v>Penttilä Turo</v>
      </c>
      <c r="E38" s="133"/>
      <c r="F38" s="134">
        <v>-9</v>
      </c>
      <c r="G38" s="135">
        <v>-7</v>
      </c>
      <c r="H38" s="135">
        <v>-6</v>
      </c>
      <c r="I38" s="135"/>
      <c r="J38" s="135"/>
      <c r="K38" s="129">
        <f>IF(ISBLANK(F38),"",COUNTIF(F38:J38,"&gt;=0"))</f>
        <v>0</v>
      </c>
      <c r="L38" s="130">
        <f>IF(ISBLANK(F38),"",(IF(LEFT(F38,1)="-",1,0)+IF(LEFT(G38,1)="-",1,0)+IF(LEFT(H38,1)="-",1,0)+IF(LEFT(I38,1)="-",1,0)+IF(LEFT(J38,1)="-",1,0)))</f>
        <v>3</v>
      </c>
      <c r="M38" s="131" t="str">
        <f t="shared" si="1"/>
        <v/>
      </c>
      <c r="N38" s="131">
        <f t="shared" si="1"/>
        <v>1</v>
      </c>
    </row>
    <row r="39" spans="1:14" ht="15.75" outlineLevel="1" thickBot="1" x14ac:dyDescent="0.3">
      <c r="A39" s="25"/>
      <c r="B39" s="136" t="s">
        <v>64</v>
      </c>
      <c r="C39" s="126" t="str">
        <f>IF(C34&gt;"",C34,"")</f>
        <v>Lähti Lauri</v>
      </c>
      <c r="D39" s="126" t="str">
        <f>IF(G34&gt;"",G34,"")</f>
        <v>Sibelius Oskar</v>
      </c>
      <c r="E39" s="137"/>
      <c r="F39" s="134">
        <v>5</v>
      </c>
      <c r="G39" s="138">
        <v>8</v>
      </c>
      <c r="H39" s="134">
        <v>7</v>
      </c>
      <c r="I39" s="134"/>
      <c r="J39" s="134"/>
      <c r="K39" s="129">
        <f>IF(ISBLANK(F39),"",COUNTIF(F39:J39,"&gt;=0"))</f>
        <v>3</v>
      </c>
      <c r="L39" s="130">
        <f>IF(ISBLANK(F39),"",(IF(LEFT(F39,1)="-",1,0)+IF(LEFT(G39,1)="-",1,0)+IF(LEFT(H39,1)="-",1,0)+IF(LEFT(I39,1)="-",1,0)+IF(LEFT(J39,1)="-",1,0)))</f>
        <v>0</v>
      </c>
      <c r="M39" s="131">
        <f t="shared" si="1"/>
        <v>1</v>
      </c>
      <c r="N39" s="131" t="str">
        <f t="shared" si="1"/>
        <v/>
      </c>
    </row>
    <row r="40" spans="1:14" ht="15.75" outlineLevel="1" thickBot="1" x14ac:dyDescent="0.3">
      <c r="A40" s="25"/>
      <c r="B40" s="139" t="s">
        <v>65</v>
      </c>
      <c r="C40" s="126" t="str">
        <f>IF(C32&gt;"",C32,"")</f>
        <v>Kivelä Emil</v>
      </c>
      <c r="D40" s="126" t="str">
        <f>IF(G33&gt;"",G33,"")</f>
        <v>Penttilä Turo</v>
      </c>
      <c r="E40" s="140"/>
      <c r="F40" s="141">
        <v>-1</v>
      </c>
      <c r="G40" s="142">
        <v>-9</v>
      </c>
      <c r="H40" s="141">
        <v>-7</v>
      </c>
      <c r="I40" s="141"/>
      <c r="J40" s="141"/>
      <c r="K40" s="129">
        <f>IF(ISBLANK(F40),"",COUNTIF(F40:J40,"&gt;=0"))</f>
        <v>0</v>
      </c>
      <c r="L40" s="130">
        <f>IF(ISBLANK(F40),"",(IF(LEFT(F40,1)="-",1,0)+IF(LEFT(G40,1)="-",1,0)+IF(LEFT(H40,1)="-",1,0)+IF(LEFT(I40,1)="-",1,0)+IF(LEFT(J40,1)="-",1,0)))</f>
        <v>3</v>
      </c>
      <c r="M40" s="131" t="str">
        <f t="shared" si="1"/>
        <v/>
      </c>
      <c r="N40" s="131">
        <f t="shared" si="1"/>
        <v>1</v>
      </c>
    </row>
    <row r="41" spans="1:14" outlineLevel="1" x14ac:dyDescent="0.25">
      <c r="A41" s="25"/>
      <c r="B41" s="132" t="s">
        <v>66</v>
      </c>
      <c r="C41" s="126" t="str">
        <f>IF(C33&gt;"",C33,"")</f>
        <v>Meisaari Luukas</v>
      </c>
      <c r="D41" s="126" t="str">
        <f>IF(G32&gt;"",G32,"")</f>
        <v>Räsänen Joona</v>
      </c>
      <c r="E41" s="133"/>
      <c r="F41" s="135"/>
      <c r="G41" s="143"/>
      <c r="H41" s="135"/>
      <c r="I41" s="135"/>
      <c r="J41" s="135"/>
      <c r="K41" s="129" t="str">
        <f>IF(ISBLANK(F41),"",COUNTIF(F41:J41,"&gt;=0"))</f>
        <v/>
      </c>
      <c r="L41" s="130" t="str">
        <f>IF(ISBLANK(F41),"",(IF(LEFT(F41,1)="-",1,0)+IF(LEFT(G41,1)="-",1,0)+IF(LEFT(H41,1)="-",1,0)+IF(LEFT(I41,1)="-",1,0)+IF(LEFT(J41,1)="-",1,0)))</f>
        <v/>
      </c>
      <c r="M41" s="131" t="str">
        <f t="shared" si="1"/>
        <v/>
      </c>
      <c r="N41" s="131" t="str">
        <f t="shared" si="1"/>
        <v/>
      </c>
    </row>
    <row r="42" spans="1:14" ht="15.75" outlineLevel="1" x14ac:dyDescent="0.25">
      <c r="A42" s="25"/>
      <c r="B42" s="118"/>
      <c r="C42" s="95"/>
      <c r="D42" s="95"/>
      <c r="E42" s="95"/>
      <c r="F42" s="95"/>
      <c r="G42" s="95"/>
      <c r="H42" s="95"/>
      <c r="I42" s="254" t="s">
        <v>67</v>
      </c>
      <c r="J42" s="255"/>
      <c r="K42" s="144">
        <f>SUM(K37:K41)</f>
        <v>3</v>
      </c>
      <c r="L42" s="144">
        <f>SUM(L37:L41)</f>
        <v>9</v>
      </c>
      <c r="M42" s="144">
        <f>SUM(M37:M41)</f>
        <v>1</v>
      </c>
      <c r="N42" s="144">
        <f>SUM(N37:N41)</f>
        <v>3</v>
      </c>
    </row>
    <row r="43" spans="1:14" ht="15.75" outlineLevel="1" x14ac:dyDescent="0.25">
      <c r="A43" s="25"/>
      <c r="B43" s="145" t="s">
        <v>68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146"/>
    </row>
    <row r="44" spans="1:14" ht="15.75" outlineLevel="1" x14ac:dyDescent="0.25">
      <c r="A44" s="25"/>
      <c r="B44" s="147" t="s">
        <v>69</v>
      </c>
      <c r="C44" s="148"/>
      <c r="D44" s="148" t="s">
        <v>70</v>
      </c>
      <c r="E44" s="93"/>
      <c r="F44" s="148"/>
      <c r="G44" s="148" t="s">
        <v>17</v>
      </c>
      <c r="H44" s="93"/>
      <c r="I44" s="148"/>
      <c r="J44" s="149" t="s">
        <v>71</v>
      </c>
      <c r="K44" s="100"/>
      <c r="L44" s="95"/>
      <c r="M44" s="95"/>
      <c r="N44" s="146"/>
    </row>
    <row r="45" spans="1:14" ht="18.75" outlineLevel="1" thickBot="1" x14ac:dyDescent="0.3">
      <c r="A45" s="25"/>
      <c r="B45" s="118"/>
      <c r="C45" s="95"/>
      <c r="D45" s="95"/>
      <c r="E45" s="95"/>
      <c r="F45" s="95"/>
      <c r="G45" s="95"/>
      <c r="H45" s="95"/>
      <c r="I45" s="95"/>
      <c r="J45" s="256" t="str">
        <f>IF(M42=3,C31,IF(N42=3,G31,""))</f>
        <v>HIK-Pingis</v>
      </c>
      <c r="K45" s="256"/>
      <c r="L45" s="256"/>
      <c r="M45" s="256"/>
      <c r="N45" s="257"/>
    </row>
    <row r="46" spans="1:14" ht="18.75" outlineLevel="1" thickBot="1" x14ac:dyDescent="0.3">
      <c r="A46" s="25"/>
      <c r="B46" s="150"/>
      <c r="C46" s="151"/>
      <c r="D46" s="151"/>
      <c r="E46" s="151"/>
      <c r="F46" s="151"/>
      <c r="G46" s="151"/>
      <c r="H46" s="151"/>
      <c r="I46" s="151"/>
      <c r="J46" s="152"/>
      <c r="K46" s="152"/>
      <c r="L46" s="152"/>
      <c r="M46" s="152"/>
      <c r="N46" s="153"/>
    </row>
    <row r="47" spans="1:14" ht="15.75" thickTop="1" x14ac:dyDescent="0.25">
      <c r="A47" s="25"/>
    </row>
    <row r="48" spans="1:14" ht="15.75" thickBot="1" x14ac:dyDescent="0.3">
      <c r="A48" s="88" t="s">
        <v>388</v>
      </c>
    </row>
    <row r="49" spans="1:14" ht="16.5" outlineLevel="1" thickTop="1" x14ac:dyDescent="0.25">
      <c r="A49" s="25"/>
      <c r="B49" s="89"/>
      <c r="C49" s="90"/>
      <c r="D49" s="91"/>
      <c r="E49" s="91"/>
      <c r="F49" s="258" t="s">
        <v>40</v>
      </c>
      <c r="G49" s="259"/>
      <c r="H49" s="260" t="s">
        <v>304</v>
      </c>
      <c r="I49" s="261"/>
      <c r="J49" s="261"/>
      <c r="K49" s="261"/>
      <c r="L49" s="261"/>
      <c r="M49" s="261"/>
      <c r="N49" s="262"/>
    </row>
    <row r="50" spans="1:14" ht="15.75" outlineLevel="1" x14ac:dyDescent="0.25">
      <c r="A50" s="25"/>
      <c r="B50" s="92"/>
      <c r="C50" s="93"/>
      <c r="D50" s="94"/>
      <c r="E50" s="95"/>
      <c r="F50" s="263" t="s">
        <v>41</v>
      </c>
      <c r="G50" s="264"/>
      <c r="H50" s="265" t="s">
        <v>25</v>
      </c>
      <c r="I50" s="266"/>
      <c r="J50" s="266"/>
      <c r="K50" s="266"/>
      <c r="L50" s="266"/>
      <c r="M50" s="266"/>
      <c r="N50" s="267"/>
    </row>
    <row r="51" spans="1:14" ht="15.75" outlineLevel="1" x14ac:dyDescent="0.25">
      <c r="A51" s="25"/>
      <c r="B51" s="96"/>
      <c r="C51" s="97"/>
      <c r="D51" s="95"/>
      <c r="E51" s="95"/>
      <c r="F51" s="268" t="s">
        <v>42</v>
      </c>
      <c r="G51" s="269"/>
      <c r="H51" s="270" t="s">
        <v>107</v>
      </c>
      <c r="I51" s="271"/>
      <c r="J51" s="271"/>
      <c r="K51" s="271"/>
      <c r="L51" s="271"/>
      <c r="M51" s="271"/>
      <c r="N51" s="272"/>
    </row>
    <row r="52" spans="1:14" ht="21" outlineLevel="1" thickBot="1" x14ac:dyDescent="0.35">
      <c r="A52" s="25"/>
      <c r="B52" s="98"/>
      <c r="C52" s="99" t="s">
        <v>43</v>
      </c>
      <c r="D52" s="100"/>
      <c r="E52" s="95"/>
      <c r="F52" s="273" t="s">
        <v>44</v>
      </c>
      <c r="G52" s="274"/>
      <c r="H52" s="275">
        <v>43533</v>
      </c>
      <c r="I52" s="276"/>
      <c r="J52" s="277"/>
      <c r="K52" s="101" t="s">
        <v>45</v>
      </c>
      <c r="L52" s="278"/>
      <c r="M52" s="279"/>
      <c r="N52" s="280"/>
    </row>
    <row r="53" spans="1:14" ht="16.5" outlineLevel="1" thickTop="1" x14ac:dyDescent="0.25">
      <c r="A53" s="25"/>
      <c r="B53" s="102"/>
      <c r="C53" s="103"/>
      <c r="D53" s="95"/>
      <c r="E53" s="95"/>
      <c r="F53" s="104"/>
      <c r="G53" s="103"/>
      <c r="H53" s="103"/>
      <c r="I53" s="105"/>
      <c r="J53" s="106"/>
      <c r="K53" s="107"/>
      <c r="L53" s="107"/>
      <c r="M53" s="107"/>
      <c r="N53" s="108"/>
    </row>
    <row r="54" spans="1:14" ht="16.5" outlineLevel="1" thickBot="1" x14ac:dyDescent="0.3">
      <c r="A54" s="25"/>
      <c r="B54" s="109" t="s">
        <v>46</v>
      </c>
      <c r="C54" s="239" t="s">
        <v>25</v>
      </c>
      <c r="D54" s="240"/>
      <c r="E54" s="110"/>
      <c r="F54" s="111" t="s">
        <v>47</v>
      </c>
      <c r="G54" s="239" t="s">
        <v>181</v>
      </c>
      <c r="H54" s="241"/>
      <c r="I54" s="241"/>
      <c r="J54" s="241"/>
      <c r="K54" s="241"/>
      <c r="L54" s="241"/>
      <c r="M54" s="241"/>
      <c r="N54" s="242"/>
    </row>
    <row r="55" spans="1:14" outlineLevel="1" x14ac:dyDescent="0.25">
      <c r="A55" s="25"/>
      <c r="B55" s="112" t="s">
        <v>48</v>
      </c>
      <c r="C55" s="243" t="s">
        <v>337</v>
      </c>
      <c r="D55" s="244"/>
      <c r="E55" s="113"/>
      <c r="F55" s="114" t="s">
        <v>49</v>
      </c>
      <c r="G55" s="243" t="s">
        <v>225</v>
      </c>
      <c r="H55" s="245"/>
      <c r="I55" s="245"/>
      <c r="J55" s="245"/>
      <c r="K55" s="245"/>
      <c r="L55" s="245"/>
      <c r="M55" s="245"/>
      <c r="N55" s="246"/>
    </row>
    <row r="56" spans="1:14" outlineLevel="1" x14ac:dyDescent="0.25">
      <c r="A56" s="25"/>
      <c r="B56" s="115" t="s">
        <v>50</v>
      </c>
      <c r="C56" s="247" t="s">
        <v>155</v>
      </c>
      <c r="D56" s="248"/>
      <c r="E56" s="113"/>
      <c r="F56" s="116" t="s">
        <v>51</v>
      </c>
      <c r="G56" s="249" t="s">
        <v>162</v>
      </c>
      <c r="H56" s="250"/>
      <c r="I56" s="250"/>
      <c r="J56" s="250"/>
      <c r="K56" s="250"/>
      <c r="L56" s="250"/>
      <c r="M56" s="250"/>
      <c r="N56" s="251"/>
    </row>
    <row r="57" spans="1:14" outlineLevel="1" x14ac:dyDescent="0.25">
      <c r="A57" s="25"/>
      <c r="B57" s="115" t="s">
        <v>52</v>
      </c>
      <c r="C57" s="247" t="s">
        <v>143</v>
      </c>
      <c r="D57" s="248"/>
      <c r="E57" s="113"/>
      <c r="F57" s="117" t="s">
        <v>53</v>
      </c>
      <c r="G57" s="249" t="s">
        <v>159</v>
      </c>
      <c r="H57" s="250"/>
      <c r="I57" s="250"/>
      <c r="J57" s="250"/>
      <c r="K57" s="250"/>
      <c r="L57" s="250"/>
      <c r="M57" s="250"/>
      <c r="N57" s="251"/>
    </row>
    <row r="58" spans="1:14" ht="15.75" outlineLevel="1" x14ac:dyDescent="0.25">
      <c r="A58" s="25"/>
      <c r="B58" s="118"/>
      <c r="C58" s="95"/>
      <c r="D58" s="95"/>
      <c r="E58" s="95"/>
      <c r="F58" s="104"/>
      <c r="G58" s="119"/>
      <c r="H58" s="119"/>
      <c r="I58" s="119"/>
      <c r="J58" s="95"/>
      <c r="K58" s="95"/>
      <c r="L58" s="95"/>
      <c r="M58" s="120"/>
      <c r="N58" s="121"/>
    </row>
    <row r="59" spans="1:14" ht="16.5" outlineLevel="1" thickBot="1" x14ac:dyDescent="0.3">
      <c r="A59" s="25"/>
      <c r="B59" s="122" t="s">
        <v>54</v>
      </c>
      <c r="C59" s="95"/>
      <c r="D59" s="95"/>
      <c r="E59" s="95"/>
      <c r="F59" s="123" t="s">
        <v>55</v>
      </c>
      <c r="G59" s="123" t="s">
        <v>56</v>
      </c>
      <c r="H59" s="123" t="s">
        <v>57</v>
      </c>
      <c r="I59" s="123" t="s">
        <v>58</v>
      </c>
      <c r="J59" s="123" t="s">
        <v>59</v>
      </c>
      <c r="K59" s="252" t="s">
        <v>4</v>
      </c>
      <c r="L59" s="253"/>
      <c r="M59" s="123" t="s">
        <v>60</v>
      </c>
      <c r="N59" s="124" t="s">
        <v>61</v>
      </c>
    </row>
    <row r="60" spans="1:14" ht="15.75" outlineLevel="1" thickBot="1" x14ac:dyDescent="0.3">
      <c r="A60" s="25"/>
      <c r="B60" s="125" t="s">
        <v>62</v>
      </c>
      <c r="C60" s="126" t="str">
        <f>IF(C55&gt;"",C55,"")</f>
        <v>Hakaste Lauri</v>
      </c>
      <c r="D60" s="126" t="str">
        <f>IF(G55&gt;"",G55,"")</f>
        <v>Räsänen Joona</v>
      </c>
      <c r="E60" s="127"/>
      <c r="F60" s="128">
        <v>4</v>
      </c>
      <c r="G60" s="128">
        <v>5</v>
      </c>
      <c r="H60" s="128">
        <v>7</v>
      </c>
      <c r="I60" s="128"/>
      <c r="J60" s="128"/>
      <c r="K60" s="129">
        <f>IF(ISBLANK(F60),"",COUNTIF(F60:J60,"&gt;=0"))</f>
        <v>3</v>
      </c>
      <c r="L60" s="130">
        <f>IF(ISBLANK(F60),"",(IF(LEFT(F60,1)="-",1,0)+IF(LEFT(G60,1)="-",1,0)+IF(LEFT(H60,1)="-",1,0)+IF(LEFT(I60,1)="-",1,0)+IF(LEFT(J60,1)="-",1,0)))</f>
        <v>0</v>
      </c>
      <c r="M60" s="131">
        <f t="shared" ref="M60:N64" si="2">IF(K60=3,1,"")</f>
        <v>1</v>
      </c>
      <c r="N60" s="131" t="str">
        <f t="shared" si="2"/>
        <v/>
      </c>
    </row>
    <row r="61" spans="1:14" ht="15.75" outlineLevel="1" thickBot="1" x14ac:dyDescent="0.3">
      <c r="A61" s="25"/>
      <c r="B61" s="132" t="s">
        <v>63</v>
      </c>
      <c r="C61" s="126" t="str">
        <f>IF(C56&gt;"",C56,"")</f>
        <v>Kettula Leo</v>
      </c>
      <c r="D61" s="126" t="str">
        <f>IF(G56&gt;"",G56,"")</f>
        <v>Penttilä Turo</v>
      </c>
      <c r="E61" s="133"/>
      <c r="F61" s="134">
        <v>-9</v>
      </c>
      <c r="G61" s="135">
        <v>-9</v>
      </c>
      <c r="H61" s="135">
        <v>4</v>
      </c>
      <c r="I61" s="135">
        <v>-10</v>
      </c>
      <c r="J61" s="135"/>
      <c r="K61" s="129">
        <f>IF(ISBLANK(F61),"",COUNTIF(F61:J61,"&gt;=0"))</f>
        <v>1</v>
      </c>
      <c r="L61" s="130">
        <f>IF(ISBLANK(F61),"",(IF(LEFT(F61,1)="-",1,0)+IF(LEFT(G61,1)="-",1,0)+IF(LEFT(H61,1)="-",1,0)+IF(LEFT(I61,1)="-",1,0)+IF(LEFT(J61,1)="-",1,0)))</f>
        <v>3</v>
      </c>
      <c r="M61" s="131" t="str">
        <f t="shared" si="2"/>
        <v/>
      </c>
      <c r="N61" s="131">
        <f t="shared" si="2"/>
        <v>1</v>
      </c>
    </row>
    <row r="62" spans="1:14" ht="15.75" outlineLevel="1" thickBot="1" x14ac:dyDescent="0.3">
      <c r="A62" s="25"/>
      <c r="B62" s="136" t="s">
        <v>64</v>
      </c>
      <c r="C62" s="126" t="str">
        <f>IF(C57&gt;"",C57,"")</f>
        <v>Viherlaiho Leon</v>
      </c>
      <c r="D62" s="126" t="str">
        <f>IF(G57&gt;"",G57,"")</f>
        <v>Sibelius Oskar</v>
      </c>
      <c r="E62" s="137"/>
      <c r="F62" s="134">
        <v>4</v>
      </c>
      <c r="G62" s="138">
        <v>7</v>
      </c>
      <c r="H62" s="134">
        <v>4</v>
      </c>
      <c r="I62" s="134"/>
      <c r="J62" s="134"/>
      <c r="K62" s="129">
        <f>IF(ISBLANK(F62),"",COUNTIF(F62:J62,"&gt;=0"))</f>
        <v>3</v>
      </c>
      <c r="L62" s="130">
        <f>IF(ISBLANK(F62),"",(IF(LEFT(F62,1)="-",1,0)+IF(LEFT(G62,1)="-",1,0)+IF(LEFT(H62,1)="-",1,0)+IF(LEFT(I62,1)="-",1,0)+IF(LEFT(J62,1)="-",1,0)))</f>
        <v>0</v>
      </c>
      <c r="M62" s="131">
        <f t="shared" si="2"/>
        <v>1</v>
      </c>
      <c r="N62" s="131" t="str">
        <f t="shared" si="2"/>
        <v/>
      </c>
    </row>
    <row r="63" spans="1:14" ht="15.75" outlineLevel="1" thickBot="1" x14ac:dyDescent="0.3">
      <c r="A63" s="25"/>
      <c r="B63" s="139" t="s">
        <v>65</v>
      </c>
      <c r="C63" s="126" t="str">
        <f>IF(C55&gt;"",C55,"")</f>
        <v>Hakaste Lauri</v>
      </c>
      <c r="D63" s="126" t="str">
        <f>IF(G56&gt;"",G56,"")</f>
        <v>Penttilä Turo</v>
      </c>
      <c r="E63" s="140"/>
      <c r="F63" s="141">
        <v>6</v>
      </c>
      <c r="G63" s="142">
        <v>1</v>
      </c>
      <c r="H63" s="141">
        <v>6</v>
      </c>
      <c r="I63" s="141"/>
      <c r="J63" s="141"/>
      <c r="K63" s="129">
        <f>IF(ISBLANK(F63),"",COUNTIF(F63:J63,"&gt;=0"))</f>
        <v>3</v>
      </c>
      <c r="L63" s="130">
        <f>IF(ISBLANK(F63),"",(IF(LEFT(F63,1)="-",1,0)+IF(LEFT(G63,1)="-",1,0)+IF(LEFT(H63,1)="-",1,0)+IF(LEFT(I63,1)="-",1,0)+IF(LEFT(J63,1)="-",1,0)))</f>
        <v>0</v>
      </c>
      <c r="M63" s="131">
        <f t="shared" si="2"/>
        <v>1</v>
      </c>
      <c r="N63" s="131" t="str">
        <f t="shared" si="2"/>
        <v/>
      </c>
    </row>
    <row r="64" spans="1:14" outlineLevel="1" x14ac:dyDescent="0.25">
      <c r="A64" s="25"/>
      <c r="B64" s="132" t="s">
        <v>66</v>
      </c>
      <c r="C64" s="126" t="str">
        <f>IF(C56&gt;"",C56,"")</f>
        <v>Kettula Leo</v>
      </c>
      <c r="D64" s="126" t="str">
        <f>IF(G55&gt;"",G55,"")</f>
        <v>Räsänen Joona</v>
      </c>
      <c r="E64" s="133"/>
      <c r="F64" s="135"/>
      <c r="G64" s="143"/>
      <c r="H64" s="135"/>
      <c r="I64" s="135"/>
      <c r="J64" s="135"/>
      <c r="K64" s="129" t="str">
        <f>IF(ISBLANK(F64),"",COUNTIF(F64:J64,"&gt;=0"))</f>
        <v/>
      </c>
      <c r="L64" s="130" t="str">
        <f>IF(ISBLANK(F64),"",(IF(LEFT(F64,1)="-",1,0)+IF(LEFT(G64,1)="-",1,0)+IF(LEFT(H64,1)="-",1,0)+IF(LEFT(I64,1)="-",1,0)+IF(LEFT(J64,1)="-",1,0)))</f>
        <v/>
      </c>
      <c r="M64" s="131" t="str">
        <f t="shared" si="2"/>
        <v/>
      </c>
      <c r="N64" s="131" t="str">
        <f t="shared" si="2"/>
        <v/>
      </c>
    </row>
    <row r="65" spans="1:14" ht="15.75" outlineLevel="1" x14ac:dyDescent="0.25">
      <c r="A65" s="25"/>
      <c r="B65" s="118"/>
      <c r="C65" s="95"/>
      <c r="D65" s="95"/>
      <c r="E65" s="95"/>
      <c r="F65" s="95"/>
      <c r="G65" s="95"/>
      <c r="H65" s="95"/>
      <c r="I65" s="254" t="s">
        <v>67</v>
      </c>
      <c r="J65" s="255"/>
      <c r="K65" s="144">
        <f>SUM(K60:K64)</f>
        <v>10</v>
      </c>
      <c r="L65" s="144">
        <f>SUM(L60:L64)</f>
        <v>3</v>
      </c>
      <c r="M65" s="144">
        <f>SUM(M60:M64)</f>
        <v>3</v>
      </c>
      <c r="N65" s="144">
        <f>SUM(N60:N64)</f>
        <v>1</v>
      </c>
    </row>
    <row r="66" spans="1:14" ht="15.75" outlineLevel="1" x14ac:dyDescent="0.25">
      <c r="A66" s="25"/>
      <c r="B66" s="145" t="s">
        <v>68</v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146"/>
    </row>
    <row r="67" spans="1:14" ht="15.75" outlineLevel="1" x14ac:dyDescent="0.25">
      <c r="A67" s="25"/>
      <c r="B67" s="147" t="s">
        <v>69</v>
      </c>
      <c r="C67" s="148"/>
      <c r="D67" s="148" t="s">
        <v>70</v>
      </c>
      <c r="E67" s="93"/>
      <c r="F67" s="148"/>
      <c r="G67" s="148" t="s">
        <v>17</v>
      </c>
      <c r="H67" s="93"/>
      <c r="I67" s="148"/>
      <c r="J67" s="149" t="s">
        <v>71</v>
      </c>
      <c r="K67" s="100"/>
      <c r="L67" s="95"/>
      <c r="M67" s="95"/>
      <c r="N67" s="146"/>
    </row>
    <row r="68" spans="1:14" ht="18.75" outlineLevel="1" thickBot="1" x14ac:dyDescent="0.3">
      <c r="A68" s="25"/>
      <c r="B68" s="118"/>
      <c r="C68" s="95"/>
      <c r="D68" s="95"/>
      <c r="E68" s="95"/>
      <c r="F68" s="95"/>
      <c r="G68" s="95"/>
      <c r="H68" s="95"/>
      <c r="I68" s="95"/>
      <c r="J68" s="256" t="str">
        <f>IF(M65=3,C54,IF(N65=3,G54,""))</f>
        <v>MBF</v>
      </c>
      <c r="K68" s="256"/>
      <c r="L68" s="256"/>
      <c r="M68" s="256"/>
      <c r="N68" s="257"/>
    </row>
    <row r="69" spans="1:14" ht="18.75" outlineLevel="1" thickBot="1" x14ac:dyDescent="0.3">
      <c r="A69" s="25"/>
      <c r="B69" s="150"/>
      <c r="C69" s="151"/>
      <c r="D69" s="151"/>
      <c r="E69" s="151"/>
      <c r="F69" s="151"/>
      <c r="G69" s="151"/>
      <c r="H69" s="151"/>
      <c r="I69" s="151"/>
      <c r="J69" s="152"/>
      <c r="K69" s="152"/>
      <c r="L69" s="152"/>
      <c r="M69" s="152"/>
      <c r="N69" s="153"/>
    </row>
    <row r="70" spans="1:14" ht="15.75" thickTop="1" x14ac:dyDescent="0.25">
      <c r="A70" s="25"/>
    </row>
    <row r="71" spans="1:14" ht="15.75" thickBot="1" x14ac:dyDescent="0.3">
      <c r="A71" s="88" t="s">
        <v>378</v>
      </c>
    </row>
    <row r="72" spans="1:14" ht="16.5" outlineLevel="1" thickTop="1" x14ac:dyDescent="0.25">
      <c r="A72" s="25"/>
      <c r="B72" s="89"/>
      <c r="C72" s="90"/>
      <c r="D72" s="91"/>
      <c r="E72" s="91"/>
      <c r="F72" s="258" t="s">
        <v>40</v>
      </c>
      <c r="G72" s="259"/>
      <c r="H72" s="260" t="s">
        <v>304</v>
      </c>
      <c r="I72" s="261"/>
      <c r="J72" s="261"/>
      <c r="K72" s="261"/>
      <c r="L72" s="261"/>
      <c r="M72" s="261"/>
      <c r="N72" s="262"/>
    </row>
    <row r="73" spans="1:14" ht="15.75" outlineLevel="1" x14ac:dyDescent="0.25">
      <c r="A73" s="25"/>
      <c r="B73" s="92"/>
      <c r="C73" s="93"/>
      <c r="D73" s="94"/>
      <c r="E73" s="95"/>
      <c r="F73" s="263" t="s">
        <v>41</v>
      </c>
      <c r="G73" s="264"/>
      <c r="H73" s="265" t="s">
        <v>25</v>
      </c>
      <c r="I73" s="266"/>
      <c r="J73" s="266"/>
      <c r="K73" s="266"/>
      <c r="L73" s="266"/>
      <c r="M73" s="266"/>
      <c r="N73" s="267"/>
    </row>
    <row r="74" spans="1:14" ht="15.75" outlineLevel="1" x14ac:dyDescent="0.25">
      <c r="A74" s="25"/>
      <c r="B74" s="96"/>
      <c r="C74" s="97"/>
      <c r="D74" s="95"/>
      <c r="E74" s="95"/>
      <c r="F74" s="268" t="s">
        <v>42</v>
      </c>
      <c r="G74" s="269"/>
      <c r="H74" s="270" t="s">
        <v>107</v>
      </c>
      <c r="I74" s="271"/>
      <c r="J74" s="271"/>
      <c r="K74" s="271"/>
      <c r="L74" s="271"/>
      <c r="M74" s="271"/>
      <c r="N74" s="272"/>
    </row>
    <row r="75" spans="1:14" ht="21" outlineLevel="1" thickBot="1" x14ac:dyDescent="0.35">
      <c r="A75" s="25"/>
      <c r="B75" s="98"/>
      <c r="C75" s="99" t="s">
        <v>43</v>
      </c>
      <c r="D75" s="100"/>
      <c r="E75" s="95"/>
      <c r="F75" s="273" t="s">
        <v>44</v>
      </c>
      <c r="G75" s="274"/>
      <c r="H75" s="275">
        <v>43533</v>
      </c>
      <c r="I75" s="276"/>
      <c r="J75" s="277"/>
      <c r="K75" s="101" t="s">
        <v>45</v>
      </c>
      <c r="L75" s="278"/>
      <c r="M75" s="279"/>
      <c r="N75" s="280"/>
    </row>
    <row r="76" spans="1:14" ht="16.5" outlineLevel="1" thickTop="1" x14ac:dyDescent="0.25">
      <c r="A76" s="25"/>
      <c r="B76" s="102"/>
      <c r="C76" s="103"/>
      <c r="D76" s="95"/>
      <c r="E76" s="95"/>
      <c r="F76" s="104"/>
      <c r="G76" s="103"/>
      <c r="H76" s="103"/>
      <c r="I76" s="105"/>
      <c r="J76" s="106"/>
      <c r="K76" s="107"/>
      <c r="L76" s="107"/>
      <c r="M76" s="107"/>
      <c r="N76" s="108"/>
    </row>
    <row r="77" spans="1:14" ht="16.5" outlineLevel="1" thickBot="1" x14ac:dyDescent="0.3">
      <c r="A77" s="25"/>
      <c r="B77" s="109" t="s">
        <v>46</v>
      </c>
      <c r="C77" s="239" t="s">
        <v>230</v>
      </c>
      <c r="D77" s="240"/>
      <c r="E77" s="110"/>
      <c r="F77" s="111" t="s">
        <v>47</v>
      </c>
      <c r="G77" s="239" t="s">
        <v>85</v>
      </c>
      <c r="H77" s="241"/>
      <c r="I77" s="241"/>
      <c r="J77" s="241"/>
      <c r="K77" s="241"/>
      <c r="L77" s="241"/>
      <c r="M77" s="241"/>
      <c r="N77" s="242"/>
    </row>
    <row r="78" spans="1:14" outlineLevel="1" x14ac:dyDescent="0.25">
      <c r="A78" s="25"/>
      <c r="B78" s="112" t="s">
        <v>48</v>
      </c>
      <c r="C78" s="243" t="s">
        <v>380</v>
      </c>
      <c r="D78" s="244"/>
      <c r="E78" s="113"/>
      <c r="F78" s="114" t="s">
        <v>49</v>
      </c>
      <c r="G78" s="243" t="s">
        <v>151</v>
      </c>
      <c r="H78" s="245"/>
      <c r="I78" s="245"/>
      <c r="J78" s="245"/>
      <c r="K78" s="245"/>
      <c r="L78" s="245"/>
      <c r="M78" s="245"/>
      <c r="N78" s="246"/>
    </row>
    <row r="79" spans="1:14" outlineLevel="1" x14ac:dyDescent="0.25">
      <c r="A79" s="25"/>
      <c r="B79" s="115" t="s">
        <v>50</v>
      </c>
      <c r="C79" s="247" t="s">
        <v>229</v>
      </c>
      <c r="D79" s="248"/>
      <c r="E79" s="113"/>
      <c r="F79" s="116" t="s">
        <v>51</v>
      </c>
      <c r="G79" s="249" t="s">
        <v>166</v>
      </c>
      <c r="H79" s="250"/>
      <c r="I79" s="250"/>
      <c r="J79" s="250"/>
      <c r="K79" s="250"/>
      <c r="L79" s="250"/>
      <c r="M79" s="250"/>
      <c r="N79" s="251"/>
    </row>
    <row r="80" spans="1:14" outlineLevel="1" x14ac:dyDescent="0.25">
      <c r="A80" s="25"/>
      <c r="B80" s="115" t="s">
        <v>52</v>
      </c>
      <c r="C80" s="247" t="s">
        <v>381</v>
      </c>
      <c r="D80" s="248"/>
      <c r="E80" s="113"/>
      <c r="F80" s="117" t="s">
        <v>53</v>
      </c>
      <c r="G80" s="249" t="s">
        <v>219</v>
      </c>
      <c r="H80" s="250"/>
      <c r="I80" s="250"/>
      <c r="J80" s="250"/>
      <c r="K80" s="250"/>
      <c r="L80" s="250"/>
      <c r="M80" s="250"/>
      <c r="N80" s="251"/>
    </row>
    <row r="81" spans="1:14" ht="15.75" outlineLevel="1" x14ac:dyDescent="0.25">
      <c r="A81" s="25"/>
      <c r="B81" s="118"/>
      <c r="C81" s="95"/>
      <c r="D81" s="95"/>
      <c r="E81" s="95"/>
      <c r="F81" s="104"/>
      <c r="G81" s="119"/>
      <c r="H81" s="119"/>
      <c r="I81" s="119"/>
      <c r="J81" s="95"/>
      <c r="K81" s="95"/>
      <c r="L81" s="95"/>
      <c r="M81" s="120"/>
      <c r="N81" s="121"/>
    </row>
    <row r="82" spans="1:14" ht="16.5" outlineLevel="1" thickBot="1" x14ac:dyDescent="0.3">
      <c r="A82" s="25"/>
      <c r="B82" s="122" t="s">
        <v>54</v>
      </c>
      <c r="C82" s="95"/>
      <c r="D82" s="95"/>
      <c r="E82" s="95"/>
      <c r="F82" s="123" t="s">
        <v>55</v>
      </c>
      <c r="G82" s="123" t="s">
        <v>56</v>
      </c>
      <c r="H82" s="123" t="s">
        <v>57</v>
      </c>
      <c r="I82" s="123" t="s">
        <v>58</v>
      </c>
      <c r="J82" s="123" t="s">
        <v>59</v>
      </c>
      <c r="K82" s="252" t="s">
        <v>4</v>
      </c>
      <c r="L82" s="253"/>
      <c r="M82" s="123" t="s">
        <v>60</v>
      </c>
      <c r="N82" s="124" t="s">
        <v>61</v>
      </c>
    </row>
    <row r="83" spans="1:14" ht="15.75" outlineLevel="1" thickBot="1" x14ac:dyDescent="0.3">
      <c r="A83" s="25"/>
      <c r="B83" s="125" t="s">
        <v>62</v>
      </c>
      <c r="C83" s="126" t="str">
        <f>IF(C78&gt;"",C78,"")</f>
        <v>Taavela Juuso</v>
      </c>
      <c r="D83" s="126" t="str">
        <f>IF(G78&gt;"",G78,"")</f>
        <v>Westerlund Samuel</v>
      </c>
      <c r="E83" s="127"/>
      <c r="F83" s="128">
        <v>-9</v>
      </c>
      <c r="G83" s="128">
        <v>-7</v>
      </c>
      <c r="H83" s="128">
        <v>-9</v>
      </c>
      <c r="I83" s="128"/>
      <c r="J83" s="128"/>
      <c r="K83" s="129">
        <f>IF(ISBLANK(F83),"",COUNTIF(F83:J83,"&gt;=0"))</f>
        <v>0</v>
      </c>
      <c r="L83" s="130">
        <f>IF(ISBLANK(F83),"",(IF(LEFT(F83,1)="-",1,0)+IF(LEFT(G83,1)="-",1,0)+IF(LEFT(H83,1)="-",1,0)+IF(LEFT(I83,1)="-",1,0)+IF(LEFT(J83,1)="-",1,0)))</f>
        <v>3</v>
      </c>
      <c r="M83" s="131" t="str">
        <f t="shared" ref="M83:M87" si="3">IF(K83=3,1,"")</f>
        <v/>
      </c>
      <c r="N83" s="131">
        <f t="shared" ref="N83:N87" si="4">IF(L83=3,1,"")</f>
        <v>1</v>
      </c>
    </row>
    <row r="84" spans="1:14" ht="15.75" outlineLevel="1" thickBot="1" x14ac:dyDescent="0.3">
      <c r="A84" s="25"/>
      <c r="B84" s="132" t="s">
        <v>63</v>
      </c>
      <c r="C84" s="126" t="str">
        <f>IF(C79&gt;"",C79,"")</f>
        <v>Laine Aleksi</v>
      </c>
      <c r="D84" s="126" t="str">
        <f>IF(G79&gt;"",G79,"")</f>
        <v>Engberg Elim</v>
      </c>
      <c r="E84" s="133"/>
      <c r="F84" s="134">
        <v>4</v>
      </c>
      <c r="G84" s="135">
        <v>3</v>
      </c>
      <c r="H84" s="135">
        <v>4</v>
      </c>
      <c r="I84" s="135"/>
      <c r="J84" s="135"/>
      <c r="K84" s="129">
        <f>IF(ISBLANK(F84),"",COUNTIF(F84:J84,"&gt;=0"))</f>
        <v>3</v>
      </c>
      <c r="L84" s="130">
        <f>IF(ISBLANK(F84),"",(IF(LEFT(F84,1)="-",1,0)+IF(LEFT(G84,1)="-",1,0)+IF(LEFT(H84,1)="-",1,0)+IF(LEFT(I84,1)="-",1,0)+IF(LEFT(J84,1)="-",1,0)))</f>
        <v>0</v>
      </c>
      <c r="M84" s="131">
        <f t="shared" si="3"/>
        <v>1</v>
      </c>
      <c r="N84" s="131" t="str">
        <f t="shared" si="4"/>
        <v/>
      </c>
    </row>
    <row r="85" spans="1:14" ht="15.75" outlineLevel="1" thickBot="1" x14ac:dyDescent="0.3">
      <c r="A85" s="25"/>
      <c r="B85" s="136" t="s">
        <v>64</v>
      </c>
      <c r="C85" s="126" t="str">
        <f>IF(C80&gt;"",C80,"")</f>
        <v>Kuuri-Riutta Konsta</v>
      </c>
      <c r="D85" s="126" t="str">
        <f>IF(G80&gt;"",G80,"")</f>
        <v>Haapala Leevi</v>
      </c>
      <c r="E85" s="137"/>
      <c r="F85" s="134">
        <v>-7</v>
      </c>
      <c r="G85" s="138">
        <v>-6</v>
      </c>
      <c r="H85" s="134">
        <v>-6</v>
      </c>
      <c r="I85" s="134"/>
      <c r="J85" s="134"/>
      <c r="K85" s="129">
        <f>IF(ISBLANK(F85),"",COUNTIF(F85:J85,"&gt;=0"))</f>
        <v>0</v>
      </c>
      <c r="L85" s="130">
        <f>IF(ISBLANK(F85),"",(IF(LEFT(F85,1)="-",1,0)+IF(LEFT(G85,1)="-",1,0)+IF(LEFT(H85,1)="-",1,0)+IF(LEFT(I85,1)="-",1,0)+IF(LEFT(J85,1)="-",1,0)))</f>
        <v>3</v>
      </c>
      <c r="M85" s="131" t="str">
        <f t="shared" si="3"/>
        <v/>
      </c>
      <c r="N85" s="131">
        <f t="shared" si="4"/>
        <v>1</v>
      </c>
    </row>
    <row r="86" spans="1:14" ht="15.75" outlineLevel="1" thickBot="1" x14ac:dyDescent="0.3">
      <c r="A86" s="25"/>
      <c r="B86" s="139" t="s">
        <v>65</v>
      </c>
      <c r="C86" s="126" t="str">
        <f>IF(C78&gt;"",C78,"")</f>
        <v>Taavela Juuso</v>
      </c>
      <c r="D86" s="126" t="str">
        <f>IF(G79&gt;"",G79,"")</f>
        <v>Engberg Elim</v>
      </c>
      <c r="E86" s="140"/>
      <c r="F86" s="141">
        <v>9</v>
      </c>
      <c r="G86" s="142">
        <v>7</v>
      </c>
      <c r="H86" s="141">
        <v>-8</v>
      </c>
      <c r="I86" s="141">
        <v>-12</v>
      </c>
      <c r="J86" s="141">
        <v>-4</v>
      </c>
      <c r="K86" s="129">
        <f>IF(ISBLANK(F86),"",COUNTIF(F86:J86,"&gt;=0"))</f>
        <v>2</v>
      </c>
      <c r="L86" s="130">
        <f>IF(ISBLANK(F86),"",(IF(LEFT(F86,1)="-",1,0)+IF(LEFT(G86,1)="-",1,0)+IF(LEFT(H86,1)="-",1,0)+IF(LEFT(I86,1)="-",1,0)+IF(LEFT(J86,1)="-",1,0)))</f>
        <v>3</v>
      </c>
      <c r="M86" s="131" t="str">
        <f t="shared" si="3"/>
        <v/>
      </c>
      <c r="N86" s="131">
        <f t="shared" si="4"/>
        <v>1</v>
      </c>
    </row>
    <row r="87" spans="1:14" outlineLevel="1" x14ac:dyDescent="0.25">
      <c r="A87" s="25"/>
      <c r="B87" s="132" t="s">
        <v>66</v>
      </c>
      <c r="C87" s="126" t="str">
        <f>IF(C79&gt;"",C79,"")</f>
        <v>Laine Aleksi</v>
      </c>
      <c r="D87" s="126" t="str">
        <f>IF(G78&gt;"",G78,"")</f>
        <v>Westerlund Samuel</v>
      </c>
      <c r="E87" s="133"/>
      <c r="F87" s="135"/>
      <c r="G87" s="143"/>
      <c r="H87" s="135"/>
      <c r="I87" s="135"/>
      <c r="J87" s="135"/>
      <c r="K87" s="129" t="str">
        <f>IF(ISBLANK(F87),"",COUNTIF(F87:J87,"&gt;=0"))</f>
        <v/>
      </c>
      <c r="L87" s="130" t="str">
        <f>IF(ISBLANK(F87),"",(IF(LEFT(F87,1)="-",1,0)+IF(LEFT(G87,1)="-",1,0)+IF(LEFT(H87,1)="-",1,0)+IF(LEFT(I87,1)="-",1,0)+IF(LEFT(J87,1)="-",1,0)))</f>
        <v/>
      </c>
      <c r="M87" s="131" t="str">
        <f t="shared" si="3"/>
        <v/>
      </c>
      <c r="N87" s="131" t="str">
        <f t="shared" si="4"/>
        <v/>
      </c>
    </row>
    <row r="88" spans="1:14" ht="15.75" outlineLevel="1" x14ac:dyDescent="0.25">
      <c r="A88" s="25"/>
      <c r="B88" s="118"/>
      <c r="C88" s="95"/>
      <c r="D88" s="95"/>
      <c r="E88" s="95"/>
      <c r="F88" s="95"/>
      <c r="G88" s="95"/>
      <c r="H88" s="95"/>
      <c r="I88" s="254" t="s">
        <v>67</v>
      </c>
      <c r="J88" s="255"/>
      <c r="K88" s="144">
        <f>SUM(K83:K87)</f>
        <v>5</v>
      </c>
      <c r="L88" s="144">
        <f>SUM(L83:L87)</f>
        <v>9</v>
      </c>
      <c r="M88" s="144">
        <f>SUM(M83:M87)</f>
        <v>1</v>
      </c>
      <c r="N88" s="144">
        <f>SUM(N83:N87)</f>
        <v>3</v>
      </c>
    </row>
    <row r="89" spans="1:14" ht="15.75" outlineLevel="1" x14ac:dyDescent="0.25">
      <c r="A89" s="25"/>
      <c r="B89" s="145" t="s">
        <v>68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146"/>
    </row>
    <row r="90" spans="1:14" ht="15.75" outlineLevel="1" x14ac:dyDescent="0.25">
      <c r="A90" s="25"/>
      <c r="B90" s="147" t="s">
        <v>69</v>
      </c>
      <c r="C90" s="148"/>
      <c r="D90" s="148" t="s">
        <v>70</v>
      </c>
      <c r="E90" s="93"/>
      <c r="F90" s="148"/>
      <c r="G90" s="148" t="s">
        <v>17</v>
      </c>
      <c r="H90" s="93"/>
      <c r="I90" s="148"/>
      <c r="J90" s="149" t="s">
        <v>71</v>
      </c>
      <c r="K90" s="100"/>
      <c r="L90" s="95"/>
      <c r="M90" s="95"/>
      <c r="N90" s="146"/>
    </row>
    <row r="91" spans="1:14" ht="18.75" outlineLevel="1" thickBot="1" x14ac:dyDescent="0.3">
      <c r="A91" s="25"/>
      <c r="B91" s="118"/>
      <c r="C91" s="95"/>
      <c r="D91" s="95"/>
      <c r="E91" s="95"/>
      <c r="F91" s="95"/>
      <c r="G91" s="95"/>
      <c r="H91" s="95"/>
      <c r="I91" s="95"/>
      <c r="J91" s="256" t="str">
        <f>IF(M88=3,C77,IF(N88=3,G77,""))</f>
        <v>MBF 2</v>
      </c>
      <c r="K91" s="256"/>
      <c r="L91" s="256"/>
      <c r="M91" s="256"/>
      <c r="N91" s="257"/>
    </row>
    <row r="92" spans="1:14" ht="18.75" outlineLevel="1" thickBot="1" x14ac:dyDescent="0.3">
      <c r="A92" s="25"/>
      <c r="B92" s="150"/>
      <c r="C92" s="151"/>
      <c r="D92" s="151"/>
      <c r="E92" s="151"/>
      <c r="F92" s="151"/>
      <c r="G92" s="151"/>
      <c r="H92" s="151"/>
      <c r="I92" s="151"/>
      <c r="J92" s="152"/>
      <c r="K92" s="152"/>
      <c r="L92" s="152"/>
      <c r="M92" s="152"/>
      <c r="N92" s="153"/>
    </row>
    <row r="93" spans="1:14" ht="15.75" thickTop="1" x14ac:dyDescent="0.25">
      <c r="A93" s="25"/>
    </row>
    <row r="94" spans="1:14" ht="15.75" thickBot="1" x14ac:dyDescent="0.3">
      <c r="A94" s="88" t="s">
        <v>379</v>
      </c>
    </row>
    <row r="95" spans="1:14" ht="16.5" outlineLevel="1" thickTop="1" x14ac:dyDescent="0.25">
      <c r="A95" s="25"/>
      <c r="B95" s="89"/>
      <c r="C95" s="90"/>
      <c r="D95" s="91"/>
      <c r="E95" s="91"/>
      <c r="F95" s="258" t="s">
        <v>40</v>
      </c>
      <c r="G95" s="259"/>
      <c r="H95" s="260" t="s">
        <v>304</v>
      </c>
      <c r="I95" s="261"/>
      <c r="J95" s="261"/>
      <c r="K95" s="261"/>
      <c r="L95" s="261"/>
      <c r="M95" s="261"/>
      <c r="N95" s="262"/>
    </row>
    <row r="96" spans="1:14" ht="15.75" outlineLevel="1" x14ac:dyDescent="0.25">
      <c r="A96" s="25"/>
      <c r="B96" s="92"/>
      <c r="C96" s="93"/>
      <c r="D96" s="94"/>
      <c r="E96" s="95"/>
      <c r="F96" s="263" t="s">
        <v>41</v>
      </c>
      <c r="G96" s="264"/>
      <c r="H96" s="265" t="s">
        <v>25</v>
      </c>
      <c r="I96" s="266"/>
      <c r="J96" s="266"/>
      <c r="K96" s="266"/>
      <c r="L96" s="266"/>
      <c r="M96" s="266"/>
      <c r="N96" s="267"/>
    </row>
    <row r="97" spans="1:14" ht="15.75" outlineLevel="1" x14ac:dyDescent="0.25">
      <c r="A97" s="25"/>
      <c r="B97" s="96"/>
      <c r="C97" s="97"/>
      <c r="D97" s="95"/>
      <c r="E97" s="95"/>
      <c r="F97" s="268" t="s">
        <v>42</v>
      </c>
      <c r="G97" s="269"/>
      <c r="H97" s="270" t="s">
        <v>107</v>
      </c>
      <c r="I97" s="271"/>
      <c r="J97" s="271"/>
      <c r="K97" s="271"/>
      <c r="L97" s="271"/>
      <c r="M97" s="271"/>
      <c r="N97" s="272"/>
    </row>
    <row r="98" spans="1:14" ht="21" outlineLevel="1" thickBot="1" x14ac:dyDescent="0.35">
      <c r="A98" s="25"/>
      <c r="B98" s="98"/>
      <c r="C98" s="99" t="s">
        <v>43</v>
      </c>
      <c r="D98" s="100"/>
      <c r="E98" s="95"/>
      <c r="F98" s="273" t="s">
        <v>44</v>
      </c>
      <c r="G98" s="274"/>
      <c r="H98" s="275">
        <v>43533</v>
      </c>
      <c r="I98" s="276"/>
      <c r="J98" s="277"/>
      <c r="K98" s="101" t="s">
        <v>45</v>
      </c>
      <c r="L98" s="278"/>
      <c r="M98" s="279"/>
      <c r="N98" s="280"/>
    </row>
    <row r="99" spans="1:14" ht="16.5" outlineLevel="1" thickTop="1" x14ac:dyDescent="0.25">
      <c r="A99" s="25"/>
      <c r="B99" s="102"/>
      <c r="C99" s="103"/>
      <c r="D99" s="95"/>
      <c r="E99" s="95"/>
      <c r="F99" s="104"/>
      <c r="G99" s="103"/>
      <c r="H99" s="103"/>
      <c r="I99" s="105"/>
      <c r="J99" s="106"/>
      <c r="K99" s="107"/>
      <c r="L99" s="107"/>
      <c r="M99" s="107"/>
      <c r="N99" s="108"/>
    </row>
    <row r="100" spans="1:14" ht="16.5" outlineLevel="1" thickBot="1" x14ac:dyDescent="0.3">
      <c r="A100" s="25"/>
      <c r="B100" s="109" t="s">
        <v>46</v>
      </c>
      <c r="C100" s="239" t="s">
        <v>38</v>
      </c>
      <c r="D100" s="240"/>
      <c r="E100" s="110"/>
      <c r="F100" s="111" t="s">
        <v>47</v>
      </c>
      <c r="G100" s="239" t="s">
        <v>244</v>
      </c>
      <c r="H100" s="241"/>
      <c r="I100" s="241"/>
      <c r="J100" s="241"/>
      <c r="K100" s="241"/>
      <c r="L100" s="241"/>
      <c r="M100" s="241"/>
      <c r="N100" s="242"/>
    </row>
    <row r="101" spans="1:14" outlineLevel="1" x14ac:dyDescent="0.25">
      <c r="A101" s="25"/>
      <c r="B101" s="112" t="s">
        <v>48</v>
      </c>
      <c r="C101" s="243" t="s">
        <v>164</v>
      </c>
      <c r="D101" s="244"/>
      <c r="E101" s="113"/>
      <c r="F101" s="114" t="s">
        <v>49</v>
      </c>
      <c r="G101" s="243" t="s">
        <v>221</v>
      </c>
      <c r="H101" s="245"/>
      <c r="I101" s="245"/>
      <c r="J101" s="245"/>
      <c r="K101" s="245"/>
      <c r="L101" s="245"/>
      <c r="M101" s="245"/>
      <c r="N101" s="246"/>
    </row>
    <row r="102" spans="1:14" outlineLevel="1" x14ac:dyDescent="0.25">
      <c r="A102" s="25"/>
      <c r="B102" s="115" t="s">
        <v>50</v>
      </c>
      <c r="C102" s="247" t="s">
        <v>216</v>
      </c>
      <c r="D102" s="248"/>
      <c r="E102" s="113"/>
      <c r="F102" s="116" t="s">
        <v>51</v>
      </c>
      <c r="G102" s="249" t="s">
        <v>199</v>
      </c>
      <c r="H102" s="250"/>
      <c r="I102" s="250"/>
      <c r="J102" s="250"/>
      <c r="K102" s="250"/>
      <c r="L102" s="250"/>
      <c r="M102" s="250"/>
      <c r="N102" s="251"/>
    </row>
    <row r="103" spans="1:14" outlineLevel="1" x14ac:dyDescent="0.25">
      <c r="A103" s="25"/>
      <c r="B103" s="115" t="s">
        <v>52</v>
      </c>
      <c r="C103" s="247" t="s">
        <v>149</v>
      </c>
      <c r="D103" s="248"/>
      <c r="E103" s="113"/>
      <c r="F103" s="117" t="s">
        <v>53</v>
      </c>
      <c r="G103" s="249" t="s">
        <v>205</v>
      </c>
      <c r="H103" s="250"/>
      <c r="I103" s="250"/>
      <c r="J103" s="250"/>
      <c r="K103" s="250"/>
      <c r="L103" s="250"/>
      <c r="M103" s="250"/>
      <c r="N103" s="251"/>
    </row>
    <row r="104" spans="1:14" ht="15.75" outlineLevel="1" x14ac:dyDescent="0.25">
      <c r="A104" s="25"/>
      <c r="B104" s="118"/>
      <c r="C104" s="95"/>
      <c r="D104" s="95"/>
      <c r="E104" s="95"/>
      <c r="F104" s="104"/>
      <c r="G104" s="119"/>
      <c r="H104" s="119"/>
      <c r="I104" s="119"/>
      <c r="J104" s="95"/>
      <c r="K104" s="95"/>
      <c r="L104" s="95"/>
      <c r="M104" s="120"/>
      <c r="N104" s="121"/>
    </row>
    <row r="105" spans="1:14" ht="16.5" outlineLevel="1" thickBot="1" x14ac:dyDescent="0.3">
      <c r="A105" s="25"/>
      <c r="B105" s="122" t="s">
        <v>54</v>
      </c>
      <c r="C105" s="95"/>
      <c r="D105" s="95"/>
      <c r="E105" s="95"/>
      <c r="F105" s="123" t="s">
        <v>55</v>
      </c>
      <c r="G105" s="123" t="s">
        <v>56</v>
      </c>
      <c r="H105" s="123" t="s">
        <v>57</v>
      </c>
      <c r="I105" s="123" t="s">
        <v>58</v>
      </c>
      <c r="J105" s="123" t="s">
        <v>59</v>
      </c>
      <c r="K105" s="252" t="s">
        <v>4</v>
      </c>
      <c r="L105" s="253"/>
      <c r="M105" s="123" t="s">
        <v>60</v>
      </c>
      <c r="N105" s="124" t="s">
        <v>61</v>
      </c>
    </row>
    <row r="106" spans="1:14" ht="15.75" outlineLevel="1" thickBot="1" x14ac:dyDescent="0.3">
      <c r="A106" s="25"/>
      <c r="B106" s="125" t="s">
        <v>62</v>
      </c>
      <c r="C106" s="126" t="str">
        <f>IF(C101&gt;"",C101,"")</f>
        <v>Ylinen Matias</v>
      </c>
      <c r="D106" s="126" t="str">
        <f>IF(G101&gt;"",G101,"")</f>
        <v>Taive Valtteri</v>
      </c>
      <c r="E106" s="127"/>
      <c r="F106" s="128">
        <v>-5</v>
      </c>
      <c r="G106" s="128">
        <v>5</v>
      </c>
      <c r="H106" s="128">
        <v>5</v>
      </c>
      <c r="I106" s="128">
        <v>-9</v>
      </c>
      <c r="J106" s="128">
        <v>7</v>
      </c>
      <c r="K106" s="129">
        <f>IF(ISBLANK(F106),"",COUNTIF(F106:J106,"&gt;=0"))</f>
        <v>3</v>
      </c>
      <c r="L106" s="130">
        <f>IF(ISBLANK(F106),"",(IF(LEFT(F106,1)="-",1,0)+IF(LEFT(G106,1)="-",1,0)+IF(LEFT(H106,1)="-",1,0)+IF(LEFT(I106,1)="-",1,0)+IF(LEFT(J106,1)="-",1,0)))</f>
        <v>2</v>
      </c>
      <c r="M106" s="131">
        <f t="shared" ref="M106:M110" si="5">IF(K106=3,1,"")</f>
        <v>1</v>
      </c>
      <c r="N106" s="131" t="str">
        <f t="shared" ref="N106:N110" si="6">IF(L106=3,1,"")</f>
        <v/>
      </c>
    </row>
    <row r="107" spans="1:14" ht="15.75" outlineLevel="1" thickBot="1" x14ac:dyDescent="0.3">
      <c r="A107" s="25"/>
      <c r="B107" s="132" t="s">
        <v>63</v>
      </c>
      <c r="C107" s="126" t="str">
        <f>IF(C102&gt;"",C102,"")</f>
        <v>Mäkelä Aaro</v>
      </c>
      <c r="D107" s="126" t="str">
        <f>IF(G102&gt;"",G102,"")</f>
        <v>Joesaar Karl</v>
      </c>
      <c r="E107" s="133"/>
      <c r="F107" s="134">
        <v>-8</v>
      </c>
      <c r="G107" s="135">
        <v>-9</v>
      </c>
      <c r="H107" s="135">
        <v>8</v>
      </c>
      <c r="I107" s="135">
        <v>7</v>
      </c>
      <c r="J107" s="135">
        <v>-11</v>
      </c>
      <c r="K107" s="129">
        <f>IF(ISBLANK(F107),"",COUNTIF(F107:J107,"&gt;=0"))</f>
        <v>2</v>
      </c>
      <c r="L107" s="130">
        <f>IF(ISBLANK(F107),"",(IF(LEFT(F107,1)="-",1,0)+IF(LEFT(G107,1)="-",1,0)+IF(LEFT(H107,1)="-",1,0)+IF(LEFT(I107,1)="-",1,0)+IF(LEFT(J107,1)="-",1,0)))</f>
        <v>3</v>
      </c>
      <c r="M107" s="131" t="str">
        <f t="shared" si="5"/>
        <v/>
      </c>
      <c r="N107" s="131">
        <f t="shared" si="6"/>
        <v>1</v>
      </c>
    </row>
    <row r="108" spans="1:14" ht="15.75" outlineLevel="1" thickBot="1" x14ac:dyDescent="0.3">
      <c r="A108" s="25"/>
      <c r="B108" s="136" t="s">
        <v>64</v>
      </c>
      <c r="C108" s="126" t="str">
        <f>IF(C103&gt;"",C103,"")</f>
        <v>Lukinmaa Olli</v>
      </c>
      <c r="D108" s="126" t="str">
        <f>IF(G103&gt;"",G103,"")</f>
        <v>Kalander Aki</v>
      </c>
      <c r="E108" s="137"/>
      <c r="F108" s="134">
        <v>4</v>
      </c>
      <c r="G108" s="138">
        <v>5</v>
      </c>
      <c r="H108" s="134">
        <v>2</v>
      </c>
      <c r="I108" s="134"/>
      <c r="J108" s="134"/>
      <c r="K108" s="129">
        <f>IF(ISBLANK(F108),"",COUNTIF(F108:J108,"&gt;=0"))</f>
        <v>3</v>
      </c>
      <c r="L108" s="130">
        <f>IF(ISBLANK(F108),"",(IF(LEFT(F108,1)="-",1,0)+IF(LEFT(G108,1)="-",1,0)+IF(LEFT(H108,1)="-",1,0)+IF(LEFT(I108,1)="-",1,0)+IF(LEFT(J108,1)="-",1,0)))</f>
        <v>0</v>
      </c>
      <c r="M108" s="131">
        <f t="shared" si="5"/>
        <v>1</v>
      </c>
      <c r="N108" s="131" t="str">
        <f t="shared" si="6"/>
        <v/>
      </c>
    </row>
    <row r="109" spans="1:14" ht="15.75" outlineLevel="1" thickBot="1" x14ac:dyDescent="0.3">
      <c r="A109" s="25"/>
      <c r="B109" s="139" t="s">
        <v>65</v>
      </c>
      <c r="C109" s="126" t="str">
        <f>IF(C101&gt;"",C101,"")</f>
        <v>Ylinen Matias</v>
      </c>
      <c r="D109" s="126" t="str">
        <f>IF(G102&gt;"",G102,"")</f>
        <v>Joesaar Karl</v>
      </c>
      <c r="E109" s="140"/>
      <c r="F109" s="141">
        <v>7</v>
      </c>
      <c r="G109" s="142">
        <v>7</v>
      </c>
      <c r="H109" s="141">
        <v>6</v>
      </c>
      <c r="I109" s="141"/>
      <c r="J109" s="141"/>
      <c r="K109" s="129">
        <f>IF(ISBLANK(F109),"",COUNTIF(F109:J109,"&gt;=0"))</f>
        <v>3</v>
      </c>
      <c r="L109" s="130">
        <f>IF(ISBLANK(F109),"",(IF(LEFT(F109,1)="-",1,0)+IF(LEFT(G109,1)="-",1,0)+IF(LEFT(H109,1)="-",1,0)+IF(LEFT(I109,1)="-",1,0)+IF(LEFT(J109,1)="-",1,0)))</f>
        <v>0</v>
      </c>
      <c r="M109" s="131">
        <f t="shared" si="5"/>
        <v>1</v>
      </c>
      <c r="N109" s="131" t="str">
        <f t="shared" si="6"/>
        <v/>
      </c>
    </row>
    <row r="110" spans="1:14" outlineLevel="1" x14ac:dyDescent="0.25">
      <c r="A110" s="25"/>
      <c r="B110" s="132" t="s">
        <v>66</v>
      </c>
      <c r="C110" s="126" t="str">
        <f>IF(C102&gt;"",C102,"")</f>
        <v>Mäkelä Aaro</v>
      </c>
      <c r="D110" s="126" t="str">
        <f>IF(G101&gt;"",G101,"")</f>
        <v>Taive Valtteri</v>
      </c>
      <c r="E110" s="133"/>
      <c r="F110" s="135"/>
      <c r="G110" s="143"/>
      <c r="H110" s="135"/>
      <c r="I110" s="135"/>
      <c r="J110" s="135"/>
      <c r="K110" s="129" t="str">
        <f>IF(ISBLANK(F110),"",COUNTIF(F110:J110,"&gt;=0"))</f>
        <v/>
      </c>
      <c r="L110" s="130" t="str">
        <f>IF(ISBLANK(F110),"",(IF(LEFT(F110,1)="-",1,0)+IF(LEFT(G110,1)="-",1,0)+IF(LEFT(H110,1)="-",1,0)+IF(LEFT(I110,1)="-",1,0)+IF(LEFT(J110,1)="-",1,0)))</f>
        <v/>
      </c>
      <c r="M110" s="131" t="str">
        <f t="shared" si="5"/>
        <v/>
      </c>
      <c r="N110" s="131" t="str">
        <f t="shared" si="6"/>
        <v/>
      </c>
    </row>
    <row r="111" spans="1:14" ht="15.75" outlineLevel="1" x14ac:dyDescent="0.25">
      <c r="A111" s="25"/>
      <c r="B111" s="118"/>
      <c r="C111" s="95"/>
      <c r="D111" s="95"/>
      <c r="E111" s="95"/>
      <c r="F111" s="95"/>
      <c r="G111" s="95"/>
      <c r="H111" s="95"/>
      <c r="I111" s="254" t="s">
        <v>67</v>
      </c>
      <c r="J111" s="255"/>
      <c r="K111" s="144">
        <f>SUM(K106:K110)</f>
        <v>11</v>
      </c>
      <c r="L111" s="144">
        <f>SUM(L106:L110)</f>
        <v>5</v>
      </c>
      <c r="M111" s="144">
        <f>SUM(M106:M110)</f>
        <v>3</v>
      </c>
      <c r="N111" s="144">
        <f>SUM(N106:N110)</f>
        <v>1</v>
      </c>
    </row>
    <row r="112" spans="1:14" ht="15.75" outlineLevel="1" x14ac:dyDescent="0.25">
      <c r="A112" s="25"/>
      <c r="B112" s="145" t="s">
        <v>68</v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146"/>
    </row>
    <row r="113" spans="1:14" ht="15.75" outlineLevel="1" x14ac:dyDescent="0.25">
      <c r="A113" s="25"/>
      <c r="B113" s="147" t="s">
        <v>69</v>
      </c>
      <c r="C113" s="148"/>
      <c r="D113" s="148" t="s">
        <v>70</v>
      </c>
      <c r="E113" s="93"/>
      <c r="F113" s="148"/>
      <c r="G113" s="148" t="s">
        <v>17</v>
      </c>
      <c r="H113" s="93"/>
      <c r="I113" s="148"/>
      <c r="J113" s="149" t="s">
        <v>71</v>
      </c>
      <c r="K113" s="100"/>
      <c r="L113" s="95"/>
      <c r="M113" s="95"/>
      <c r="N113" s="146"/>
    </row>
    <row r="114" spans="1:14" ht="18.75" outlineLevel="1" thickBot="1" x14ac:dyDescent="0.3">
      <c r="A114" s="25"/>
      <c r="B114" s="118"/>
      <c r="C114" s="95"/>
      <c r="D114" s="95"/>
      <c r="E114" s="95"/>
      <c r="F114" s="95"/>
      <c r="G114" s="95"/>
      <c r="H114" s="95"/>
      <c r="I114" s="95"/>
      <c r="J114" s="256" t="str">
        <f>IF(M111=3,C100,IF(N111=3,G100,""))</f>
        <v>PT Espoo 2</v>
      </c>
      <c r="K114" s="256"/>
      <c r="L114" s="256"/>
      <c r="M114" s="256"/>
      <c r="N114" s="257"/>
    </row>
    <row r="115" spans="1:14" ht="18.75" outlineLevel="1" thickBot="1" x14ac:dyDescent="0.3">
      <c r="A115" s="25"/>
      <c r="B115" s="150"/>
      <c r="C115" s="151"/>
      <c r="D115" s="151"/>
      <c r="E115" s="151"/>
      <c r="F115" s="151"/>
      <c r="G115" s="151"/>
      <c r="H115" s="151"/>
      <c r="I115" s="151"/>
      <c r="J115" s="152"/>
      <c r="K115" s="152"/>
      <c r="L115" s="152"/>
      <c r="M115" s="152"/>
      <c r="N115" s="153"/>
    </row>
    <row r="116" spans="1:14" ht="15.75" thickTop="1" x14ac:dyDescent="0.25">
      <c r="A116" s="25"/>
    </row>
    <row r="117" spans="1:14" ht="15.75" thickBot="1" x14ac:dyDescent="0.3">
      <c r="A117" s="88" t="s">
        <v>385</v>
      </c>
    </row>
    <row r="118" spans="1:14" ht="16.5" outlineLevel="1" thickTop="1" x14ac:dyDescent="0.25">
      <c r="A118" s="25"/>
      <c r="B118" s="89"/>
      <c r="C118" s="90"/>
      <c r="D118" s="91"/>
      <c r="E118" s="91"/>
      <c r="F118" s="258" t="s">
        <v>40</v>
      </c>
      <c r="G118" s="259"/>
      <c r="H118" s="260" t="s">
        <v>304</v>
      </c>
      <c r="I118" s="261"/>
      <c r="J118" s="261"/>
      <c r="K118" s="261"/>
      <c r="L118" s="261"/>
      <c r="M118" s="261"/>
      <c r="N118" s="262"/>
    </row>
    <row r="119" spans="1:14" ht="15.75" outlineLevel="1" x14ac:dyDescent="0.25">
      <c r="A119" s="25"/>
      <c r="B119" s="92"/>
      <c r="C119" s="93"/>
      <c r="D119" s="94"/>
      <c r="E119" s="95"/>
      <c r="F119" s="263" t="s">
        <v>41</v>
      </c>
      <c r="G119" s="264"/>
      <c r="H119" s="265" t="s">
        <v>25</v>
      </c>
      <c r="I119" s="266"/>
      <c r="J119" s="266"/>
      <c r="K119" s="266"/>
      <c r="L119" s="266"/>
      <c r="M119" s="266"/>
      <c r="N119" s="267"/>
    </row>
    <row r="120" spans="1:14" ht="15.75" outlineLevel="1" x14ac:dyDescent="0.25">
      <c r="A120" s="25"/>
      <c r="B120" s="96"/>
      <c r="C120" s="97"/>
      <c r="D120" s="95"/>
      <c r="E120" s="95"/>
      <c r="F120" s="268" t="s">
        <v>42</v>
      </c>
      <c r="G120" s="269"/>
      <c r="H120" s="270" t="s">
        <v>107</v>
      </c>
      <c r="I120" s="271"/>
      <c r="J120" s="271"/>
      <c r="K120" s="271"/>
      <c r="L120" s="271"/>
      <c r="M120" s="271"/>
      <c r="N120" s="272"/>
    </row>
    <row r="121" spans="1:14" ht="21" outlineLevel="1" thickBot="1" x14ac:dyDescent="0.35">
      <c r="A121" s="25"/>
      <c r="B121" s="98"/>
      <c r="C121" s="99" t="s">
        <v>43</v>
      </c>
      <c r="D121" s="100"/>
      <c r="E121" s="95"/>
      <c r="F121" s="273" t="s">
        <v>44</v>
      </c>
      <c r="G121" s="274"/>
      <c r="H121" s="275">
        <v>43533</v>
      </c>
      <c r="I121" s="276"/>
      <c r="J121" s="277"/>
      <c r="K121" s="101" t="s">
        <v>45</v>
      </c>
      <c r="L121" s="278"/>
      <c r="M121" s="279"/>
      <c r="N121" s="280"/>
    </row>
    <row r="122" spans="1:14" ht="16.5" outlineLevel="1" thickTop="1" x14ac:dyDescent="0.25">
      <c r="A122" s="25"/>
      <c r="B122" s="102"/>
      <c r="C122" s="103"/>
      <c r="D122" s="95"/>
      <c r="E122" s="95"/>
      <c r="F122" s="104"/>
      <c r="G122" s="103"/>
      <c r="H122" s="103"/>
      <c r="I122" s="105"/>
      <c r="J122" s="106"/>
      <c r="K122" s="107"/>
      <c r="L122" s="107"/>
      <c r="M122" s="107"/>
      <c r="N122" s="108"/>
    </row>
    <row r="123" spans="1:14" ht="16.5" outlineLevel="1" thickBot="1" x14ac:dyDescent="0.3">
      <c r="A123" s="25"/>
      <c r="B123" s="109" t="s">
        <v>46</v>
      </c>
      <c r="C123" s="239" t="s">
        <v>230</v>
      </c>
      <c r="D123" s="240"/>
      <c r="E123" s="110"/>
      <c r="F123" s="111" t="s">
        <v>47</v>
      </c>
      <c r="G123" s="239" t="s">
        <v>244</v>
      </c>
      <c r="H123" s="241"/>
      <c r="I123" s="241"/>
      <c r="J123" s="241"/>
      <c r="K123" s="241"/>
      <c r="L123" s="241"/>
      <c r="M123" s="241"/>
      <c r="N123" s="242"/>
    </row>
    <row r="124" spans="1:14" outlineLevel="1" x14ac:dyDescent="0.25">
      <c r="A124" s="25"/>
      <c r="B124" s="112" t="s">
        <v>48</v>
      </c>
      <c r="C124" s="243" t="s">
        <v>229</v>
      </c>
      <c r="D124" s="244"/>
      <c r="E124" s="113"/>
      <c r="F124" s="114" t="s">
        <v>49</v>
      </c>
      <c r="G124" s="243" t="s">
        <v>199</v>
      </c>
      <c r="H124" s="245"/>
      <c r="I124" s="245"/>
      <c r="J124" s="245"/>
      <c r="K124" s="245"/>
      <c r="L124" s="245"/>
      <c r="M124" s="245"/>
      <c r="N124" s="246"/>
    </row>
    <row r="125" spans="1:14" outlineLevel="1" x14ac:dyDescent="0.25">
      <c r="A125" s="25"/>
      <c r="B125" s="115" t="s">
        <v>50</v>
      </c>
      <c r="C125" s="247" t="s">
        <v>380</v>
      </c>
      <c r="D125" s="248"/>
      <c r="E125" s="113"/>
      <c r="F125" s="116" t="s">
        <v>51</v>
      </c>
      <c r="G125" s="249" t="s">
        <v>221</v>
      </c>
      <c r="H125" s="250"/>
      <c r="I125" s="250"/>
      <c r="J125" s="250"/>
      <c r="K125" s="250"/>
      <c r="L125" s="250"/>
      <c r="M125" s="250"/>
      <c r="N125" s="251"/>
    </row>
    <row r="126" spans="1:14" outlineLevel="1" x14ac:dyDescent="0.25">
      <c r="A126" s="25"/>
      <c r="B126" s="115" t="s">
        <v>52</v>
      </c>
      <c r="C126" s="247" t="s">
        <v>381</v>
      </c>
      <c r="D126" s="248"/>
      <c r="E126" s="113"/>
      <c r="F126" s="117" t="s">
        <v>53</v>
      </c>
      <c r="G126" s="249" t="s">
        <v>205</v>
      </c>
      <c r="H126" s="250"/>
      <c r="I126" s="250"/>
      <c r="J126" s="250"/>
      <c r="K126" s="250"/>
      <c r="L126" s="250"/>
      <c r="M126" s="250"/>
      <c r="N126" s="251"/>
    </row>
    <row r="127" spans="1:14" ht="15.75" outlineLevel="1" x14ac:dyDescent="0.25">
      <c r="A127" s="25"/>
      <c r="B127" s="118"/>
      <c r="C127" s="95"/>
      <c r="D127" s="95"/>
      <c r="E127" s="95"/>
      <c r="F127" s="104"/>
      <c r="G127" s="119"/>
      <c r="H127" s="119"/>
      <c r="I127" s="119"/>
      <c r="J127" s="95"/>
      <c r="K127" s="95"/>
      <c r="L127" s="95"/>
      <c r="M127" s="120"/>
      <c r="N127" s="121"/>
    </row>
    <row r="128" spans="1:14" ht="16.5" outlineLevel="1" thickBot="1" x14ac:dyDescent="0.3">
      <c r="A128" s="25"/>
      <c r="B128" s="122" t="s">
        <v>54</v>
      </c>
      <c r="C128" s="95"/>
      <c r="D128" s="95"/>
      <c r="E128" s="95"/>
      <c r="F128" s="123" t="s">
        <v>55</v>
      </c>
      <c r="G128" s="123" t="s">
        <v>56</v>
      </c>
      <c r="H128" s="123" t="s">
        <v>57</v>
      </c>
      <c r="I128" s="123" t="s">
        <v>58</v>
      </c>
      <c r="J128" s="123" t="s">
        <v>59</v>
      </c>
      <c r="K128" s="252" t="s">
        <v>4</v>
      </c>
      <c r="L128" s="253"/>
      <c r="M128" s="123" t="s">
        <v>60</v>
      </c>
      <c r="N128" s="124" t="s">
        <v>61</v>
      </c>
    </row>
    <row r="129" spans="1:14" ht="15.75" outlineLevel="1" thickBot="1" x14ac:dyDescent="0.3">
      <c r="A129" s="25"/>
      <c r="B129" s="125" t="s">
        <v>62</v>
      </c>
      <c r="C129" s="126" t="str">
        <f>IF(C124&gt;"",C124,"")</f>
        <v>Laine Aleksi</v>
      </c>
      <c r="D129" s="126" t="str">
        <f>IF(G124&gt;"",G124,"")</f>
        <v>Joesaar Karl</v>
      </c>
      <c r="E129" s="127"/>
      <c r="F129" s="128">
        <v>9</v>
      </c>
      <c r="G129" s="128">
        <v>8</v>
      </c>
      <c r="H129" s="128">
        <v>4</v>
      </c>
      <c r="I129" s="128"/>
      <c r="J129" s="128"/>
      <c r="K129" s="129">
        <f>IF(ISBLANK(F129),"",COUNTIF(F129:J129,"&gt;=0"))</f>
        <v>3</v>
      </c>
      <c r="L129" s="130">
        <f>IF(ISBLANK(F129),"",(IF(LEFT(F129,1)="-",1,0)+IF(LEFT(G129,1)="-",1,0)+IF(LEFT(H129,1)="-",1,0)+IF(LEFT(I129,1)="-",1,0)+IF(LEFT(J129,1)="-",1,0)))</f>
        <v>0</v>
      </c>
      <c r="M129" s="131">
        <f t="shared" ref="M129:M133" si="7">IF(K129=3,1,"")</f>
        <v>1</v>
      </c>
      <c r="N129" s="131" t="str">
        <f t="shared" ref="N129:N133" si="8">IF(L129=3,1,"")</f>
        <v/>
      </c>
    </row>
    <row r="130" spans="1:14" ht="15.75" outlineLevel="1" thickBot="1" x14ac:dyDescent="0.3">
      <c r="A130" s="25"/>
      <c r="B130" s="132" t="s">
        <v>63</v>
      </c>
      <c r="C130" s="126" t="str">
        <f>IF(C125&gt;"",C125,"")</f>
        <v>Taavela Juuso</v>
      </c>
      <c r="D130" s="126" t="str">
        <f>IF(G125&gt;"",G125,"")</f>
        <v>Taive Valtteri</v>
      </c>
      <c r="E130" s="133"/>
      <c r="F130" s="134">
        <v>6</v>
      </c>
      <c r="G130" s="135">
        <v>3</v>
      </c>
      <c r="H130" s="135">
        <v>-7</v>
      </c>
      <c r="I130" s="135">
        <v>9</v>
      </c>
      <c r="J130" s="135"/>
      <c r="K130" s="129">
        <f>IF(ISBLANK(F130),"",COUNTIF(F130:J130,"&gt;=0"))</f>
        <v>3</v>
      </c>
      <c r="L130" s="130">
        <f>IF(ISBLANK(F130),"",(IF(LEFT(F130,1)="-",1,0)+IF(LEFT(G130,1)="-",1,0)+IF(LEFT(H130,1)="-",1,0)+IF(LEFT(I130,1)="-",1,0)+IF(LEFT(J130,1)="-",1,0)))</f>
        <v>1</v>
      </c>
      <c r="M130" s="131">
        <f t="shared" si="7"/>
        <v>1</v>
      </c>
      <c r="N130" s="131" t="str">
        <f t="shared" si="8"/>
        <v/>
      </c>
    </row>
    <row r="131" spans="1:14" ht="15.75" outlineLevel="1" thickBot="1" x14ac:dyDescent="0.3">
      <c r="A131" s="25"/>
      <c r="B131" s="136" t="s">
        <v>64</v>
      </c>
      <c r="C131" s="126" t="str">
        <f>IF(C126&gt;"",C126,"")</f>
        <v>Kuuri-Riutta Konsta</v>
      </c>
      <c r="D131" s="126" t="str">
        <f>IF(G126&gt;"",G126,"")</f>
        <v>Kalander Aki</v>
      </c>
      <c r="E131" s="137"/>
      <c r="F131" s="134">
        <v>4</v>
      </c>
      <c r="G131" s="138">
        <v>1</v>
      </c>
      <c r="H131" s="134">
        <v>1</v>
      </c>
      <c r="I131" s="134"/>
      <c r="J131" s="134"/>
      <c r="K131" s="129">
        <f>IF(ISBLANK(F131),"",COUNTIF(F131:J131,"&gt;=0"))</f>
        <v>3</v>
      </c>
      <c r="L131" s="130">
        <f>IF(ISBLANK(F131),"",(IF(LEFT(F131,1)="-",1,0)+IF(LEFT(G131,1)="-",1,0)+IF(LEFT(H131,1)="-",1,0)+IF(LEFT(I131,1)="-",1,0)+IF(LEFT(J131,1)="-",1,0)))</f>
        <v>0</v>
      </c>
      <c r="M131" s="131">
        <f t="shared" si="7"/>
        <v>1</v>
      </c>
      <c r="N131" s="131" t="str">
        <f t="shared" si="8"/>
        <v/>
      </c>
    </row>
    <row r="132" spans="1:14" ht="15.75" outlineLevel="1" thickBot="1" x14ac:dyDescent="0.3">
      <c r="A132" s="25"/>
      <c r="B132" s="139" t="s">
        <v>65</v>
      </c>
      <c r="C132" s="126" t="str">
        <f>IF(C124&gt;"",C124,"")</f>
        <v>Laine Aleksi</v>
      </c>
      <c r="D132" s="126" t="str">
        <f>IF(G125&gt;"",G125,"")</f>
        <v>Taive Valtteri</v>
      </c>
      <c r="E132" s="140"/>
      <c r="F132" s="141"/>
      <c r="G132" s="142"/>
      <c r="H132" s="141"/>
      <c r="I132" s="141"/>
      <c r="J132" s="141"/>
      <c r="K132" s="129" t="str">
        <f>IF(ISBLANK(F132),"",COUNTIF(F132:J132,"&gt;=0"))</f>
        <v/>
      </c>
      <c r="L132" s="130" t="str">
        <f>IF(ISBLANK(F132),"",(IF(LEFT(F132,1)="-",1,0)+IF(LEFT(G132,1)="-",1,0)+IF(LEFT(H132,1)="-",1,0)+IF(LEFT(I132,1)="-",1,0)+IF(LEFT(J132,1)="-",1,0)))</f>
        <v/>
      </c>
      <c r="M132" s="131" t="str">
        <f t="shared" si="7"/>
        <v/>
      </c>
      <c r="N132" s="131" t="str">
        <f t="shared" si="8"/>
        <v/>
      </c>
    </row>
    <row r="133" spans="1:14" outlineLevel="1" x14ac:dyDescent="0.25">
      <c r="A133" s="25"/>
      <c r="B133" s="132" t="s">
        <v>66</v>
      </c>
      <c r="C133" s="126" t="str">
        <f>IF(C125&gt;"",C125,"")</f>
        <v>Taavela Juuso</v>
      </c>
      <c r="D133" s="126" t="str">
        <f>IF(G124&gt;"",G124,"")</f>
        <v>Joesaar Karl</v>
      </c>
      <c r="E133" s="133"/>
      <c r="F133" s="135"/>
      <c r="G133" s="143"/>
      <c r="H133" s="135"/>
      <c r="I133" s="135"/>
      <c r="J133" s="135"/>
      <c r="K133" s="129" t="str">
        <f>IF(ISBLANK(F133),"",COUNTIF(F133:J133,"&gt;=0"))</f>
        <v/>
      </c>
      <c r="L133" s="130" t="str">
        <f>IF(ISBLANK(F133),"",(IF(LEFT(F133,1)="-",1,0)+IF(LEFT(G133,1)="-",1,0)+IF(LEFT(H133,1)="-",1,0)+IF(LEFT(I133,1)="-",1,0)+IF(LEFT(J133,1)="-",1,0)))</f>
        <v/>
      </c>
      <c r="M133" s="131" t="str">
        <f t="shared" si="7"/>
        <v/>
      </c>
      <c r="N133" s="131" t="str">
        <f t="shared" si="8"/>
        <v/>
      </c>
    </row>
    <row r="134" spans="1:14" ht="15.75" outlineLevel="1" x14ac:dyDescent="0.25">
      <c r="A134" s="25"/>
      <c r="B134" s="118"/>
      <c r="C134" s="95"/>
      <c r="D134" s="95"/>
      <c r="E134" s="95"/>
      <c r="F134" s="95"/>
      <c r="G134" s="95"/>
      <c r="H134" s="95"/>
      <c r="I134" s="254" t="s">
        <v>67</v>
      </c>
      <c r="J134" s="255"/>
      <c r="K134" s="144">
        <f>SUM(K129:K133)</f>
        <v>9</v>
      </c>
      <c r="L134" s="144">
        <f>SUM(L129:L133)</f>
        <v>1</v>
      </c>
      <c r="M134" s="144">
        <f>SUM(M129:M133)</f>
        <v>3</v>
      </c>
      <c r="N134" s="144">
        <f>SUM(N129:N133)</f>
        <v>0</v>
      </c>
    </row>
    <row r="135" spans="1:14" ht="15.75" outlineLevel="1" x14ac:dyDescent="0.25">
      <c r="A135" s="25"/>
      <c r="B135" s="145" t="s">
        <v>68</v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146"/>
    </row>
    <row r="136" spans="1:14" ht="15.75" outlineLevel="1" x14ac:dyDescent="0.25">
      <c r="A136" s="25"/>
      <c r="B136" s="147" t="s">
        <v>69</v>
      </c>
      <c r="C136" s="148"/>
      <c r="D136" s="148" t="s">
        <v>70</v>
      </c>
      <c r="E136" s="93"/>
      <c r="F136" s="148"/>
      <c r="G136" s="148" t="s">
        <v>17</v>
      </c>
      <c r="H136" s="93"/>
      <c r="I136" s="148"/>
      <c r="J136" s="149" t="s">
        <v>71</v>
      </c>
      <c r="K136" s="100"/>
      <c r="L136" s="95"/>
      <c r="M136" s="95"/>
      <c r="N136" s="146"/>
    </row>
    <row r="137" spans="1:14" ht="18.75" outlineLevel="1" thickBot="1" x14ac:dyDescent="0.3">
      <c r="A137" s="25"/>
      <c r="B137" s="118"/>
      <c r="C137" s="95"/>
      <c r="D137" s="95"/>
      <c r="E137" s="95"/>
      <c r="F137" s="95"/>
      <c r="G137" s="95"/>
      <c r="H137" s="95"/>
      <c r="I137" s="95"/>
      <c r="J137" s="256" t="str">
        <f>IF(M134=3,C123,IF(N134=3,G123,""))</f>
        <v>Por-83</v>
      </c>
      <c r="K137" s="256"/>
      <c r="L137" s="256"/>
      <c r="M137" s="256"/>
      <c r="N137" s="257"/>
    </row>
    <row r="138" spans="1:14" ht="18.75" outlineLevel="1" thickBot="1" x14ac:dyDescent="0.3">
      <c r="A138" s="25"/>
      <c r="B138" s="150"/>
      <c r="C138" s="151"/>
      <c r="D138" s="151"/>
      <c r="E138" s="151"/>
      <c r="F138" s="151"/>
      <c r="G138" s="151"/>
      <c r="H138" s="151"/>
      <c r="I138" s="151"/>
      <c r="J138" s="152"/>
      <c r="K138" s="152"/>
      <c r="L138" s="152"/>
      <c r="M138" s="152"/>
      <c r="N138" s="153"/>
    </row>
    <row r="139" spans="1:14" ht="15.75" thickTop="1" x14ac:dyDescent="0.25">
      <c r="A139" s="25"/>
    </row>
    <row r="140" spans="1:14" ht="15.75" thickBot="1" x14ac:dyDescent="0.3">
      <c r="A140" s="88" t="s">
        <v>387</v>
      </c>
    </row>
    <row r="141" spans="1:14" ht="16.5" outlineLevel="1" thickTop="1" x14ac:dyDescent="0.25">
      <c r="A141" s="25"/>
      <c r="B141" s="89"/>
      <c r="C141" s="90"/>
      <c r="D141" s="91"/>
      <c r="E141" s="91"/>
      <c r="F141" s="258" t="s">
        <v>40</v>
      </c>
      <c r="G141" s="259"/>
      <c r="H141" s="260" t="s">
        <v>304</v>
      </c>
      <c r="I141" s="261"/>
      <c r="J141" s="261"/>
      <c r="K141" s="261"/>
      <c r="L141" s="261"/>
      <c r="M141" s="261"/>
      <c r="N141" s="262"/>
    </row>
    <row r="142" spans="1:14" ht="15.75" outlineLevel="1" x14ac:dyDescent="0.25">
      <c r="A142" s="25"/>
      <c r="B142" s="92"/>
      <c r="C142" s="93"/>
      <c r="D142" s="94"/>
      <c r="E142" s="95"/>
      <c r="F142" s="263" t="s">
        <v>41</v>
      </c>
      <c r="G142" s="264"/>
      <c r="H142" s="265" t="s">
        <v>25</v>
      </c>
      <c r="I142" s="266"/>
      <c r="J142" s="266"/>
      <c r="K142" s="266"/>
      <c r="L142" s="266"/>
      <c r="M142" s="266"/>
      <c r="N142" s="267"/>
    </row>
    <row r="143" spans="1:14" ht="15.75" outlineLevel="1" x14ac:dyDescent="0.25">
      <c r="A143" s="25"/>
      <c r="B143" s="96"/>
      <c r="C143" s="97"/>
      <c r="D143" s="95"/>
      <c r="E143" s="95"/>
      <c r="F143" s="268" t="s">
        <v>42</v>
      </c>
      <c r="G143" s="269"/>
      <c r="H143" s="270" t="s">
        <v>107</v>
      </c>
      <c r="I143" s="271"/>
      <c r="J143" s="271"/>
      <c r="K143" s="271"/>
      <c r="L143" s="271"/>
      <c r="M143" s="271"/>
      <c r="N143" s="272"/>
    </row>
    <row r="144" spans="1:14" ht="21" outlineLevel="1" thickBot="1" x14ac:dyDescent="0.35">
      <c r="A144" s="25"/>
      <c r="B144" s="98"/>
      <c r="C144" s="99" t="s">
        <v>43</v>
      </c>
      <c r="D144" s="100"/>
      <c r="E144" s="95"/>
      <c r="F144" s="273" t="s">
        <v>44</v>
      </c>
      <c r="G144" s="274"/>
      <c r="H144" s="275">
        <v>43533</v>
      </c>
      <c r="I144" s="276"/>
      <c r="J144" s="277"/>
      <c r="K144" s="101" t="s">
        <v>45</v>
      </c>
      <c r="L144" s="278"/>
      <c r="M144" s="279"/>
      <c r="N144" s="280"/>
    </row>
    <row r="145" spans="1:14" ht="16.5" outlineLevel="1" thickTop="1" x14ac:dyDescent="0.25">
      <c r="A145" s="25"/>
      <c r="B145" s="102"/>
      <c r="C145" s="103"/>
      <c r="D145" s="95"/>
      <c r="E145" s="95"/>
      <c r="F145" s="104"/>
      <c r="G145" s="103"/>
      <c r="H145" s="103"/>
      <c r="I145" s="105"/>
      <c r="J145" s="106"/>
      <c r="K145" s="107"/>
      <c r="L145" s="107"/>
      <c r="M145" s="107"/>
      <c r="N145" s="108"/>
    </row>
    <row r="146" spans="1:14" ht="16.5" outlineLevel="1" thickBot="1" x14ac:dyDescent="0.3">
      <c r="A146" s="25"/>
      <c r="B146" s="109" t="s">
        <v>46</v>
      </c>
      <c r="C146" s="239" t="s">
        <v>38</v>
      </c>
      <c r="D146" s="240"/>
      <c r="E146" s="110"/>
      <c r="F146" s="111" t="s">
        <v>47</v>
      </c>
      <c r="G146" s="239" t="s">
        <v>85</v>
      </c>
      <c r="H146" s="241"/>
      <c r="I146" s="241"/>
      <c r="J146" s="241"/>
      <c r="K146" s="241"/>
      <c r="L146" s="241"/>
      <c r="M146" s="241"/>
      <c r="N146" s="242"/>
    </row>
    <row r="147" spans="1:14" outlineLevel="1" x14ac:dyDescent="0.25">
      <c r="A147" s="25"/>
      <c r="B147" s="112" t="s">
        <v>48</v>
      </c>
      <c r="C147" s="243" t="s">
        <v>149</v>
      </c>
      <c r="D147" s="244"/>
      <c r="E147" s="113"/>
      <c r="F147" s="114" t="s">
        <v>49</v>
      </c>
      <c r="G147" s="243" t="s">
        <v>151</v>
      </c>
      <c r="H147" s="245"/>
      <c r="I147" s="245"/>
      <c r="J147" s="245"/>
      <c r="K147" s="245"/>
      <c r="L147" s="245"/>
      <c r="M147" s="245"/>
      <c r="N147" s="246"/>
    </row>
    <row r="148" spans="1:14" outlineLevel="1" x14ac:dyDescent="0.25">
      <c r="A148" s="25"/>
      <c r="B148" s="115" t="s">
        <v>50</v>
      </c>
      <c r="C148" s="247" t="s">
        <v>164</v>
      </c>
      <c r="D148" s="248"/>
      <c r="E148" s="113"/>
      <c r="F148" s="116" t="s">
        <v>51</v>
      </c>
      <c r="G148" s="249" t="s">
        <v>166</v>
      </c>
      <c r="H148" s="250"/>
      <c r="I148" s="250"/>
      <c r="J148" s="250"/>
      <c r="K148" s="250"/>
      <c r="L148" s="250"/>
      <c r="M148" s="250"/>
      <c r="N148" s="251"/>
    </row>
    <row r="149" spans="1:14" outlineLevel="1" x14ac:dyDescent="0.25">
      <c r="A149" s="25"/>
      <c r="B149" s="115" t="s">
        <v>52</v>
      </c>
      <c r="C149" s="247" t="s">
        <v>216</v>
      </c>
      <c r="D149" s="248"/>
      <c r="E149" s="113"/>
      <c r="F149" s="117" t="s">
        <v>53</v>
      </c>
      <c r="G149" s="249" t="s">
        <v>219</v>
      </c>
      <c r="H149" s="250"/>
      <c r="I149" s="250"/>
      <c r="J149" s="250"/>
      <c r="K149" s="250"/>
      <c r="L149" s="250"/>
      <c r="M149" s="250"/>
      <c r="N149" s="251"/>
    </row>
    <row r="150" spans="1:14" ht="15.75" outlineLevel="1" x14ac:dyDescent="0.25">
      <c r="A150" s="25"/>
      <c r="B150" s="118"/>
      <c r="C150" s="95"/>
      <c r="D150" s="95"/>
      <c r="E150" s="95"/>
      <c r="F150" s="104"/>
      <c r="G150" s="119"/>
      <c r="H150" s="119"/>
      <c r="I150" s="119"/>
      <c r="J150" s="95"/>
      <c r="K150" s="95"/>
      <c r="L150" s="95"/>
      <c r="M150" s="120"/>
      <c r="N150" s="121"/>
    </row>
    <row r="151" spans="1:14" ht="16.5" outlineLevel="1" thickBot="1" x14ac:dyDescent="0.3">
      <c r="A151" s="25"/>
      <c r="B151" s="122" t="s">
        <v>54</v>
      </c>
      <c r="C151" s="95"/>
      <c r="D151" s="95"/>
      <c r="E151" s="95"/>
      <c r="F151" s="123" t="s">
        <v>55</v>
      </c>
      <c r="G151" s="123" t="s">
        <v>56</v>
      </c>
      <c r="H151" s="123" t="s">
        <v>57</v>
      </c>
      <c r="I151" s="123" t="s">
        <v>58</v>
      </c>
      <c r="J151" s="123" t="s">
        <v>59</v>
      </c>
      <c r="K151" s="252" t="s">
        <v>4</v>
      </c>
      <c r="L151" s="253"/>
      <c r="M151" s="123" t="s">
        <v>60</v>
      </c>
      <c r="N151" s="124" t="s">
        <v>61</v>
      </c>
    </row>
    <row r="152" spans="1:14" ht="15.75" outlineLevel="1" thickBot="1" x14ac:dyDescent="0.3">
      <c r="A152" s="25"/>
      <c r="B152" s="125" t="s">
        <v>62</v>
      </c>
      <c r="C152" s="126" t="str">
        <f>IF(C147&gt;"",C147,"")</f>
        <v>Lukinmaa Olli</v>
      </c>
      <c r="D152" s="126" t="str">
        <f>IF(G147&gt;"",G147,"")</f>
        <v>Westerlund Samuel</v>
      </c>
      <c r="E152" s="127"/>
      <c r="F152" s="128">
        <v>9</v>
      </c>
      <c r="G152" s="128">
        <v>9</v>
      </c>
      <c r="H152" s="128">
        <v>9</v>
      </c>
      <c r="I152" s="128"/>
      <c r="J152" s="128"/>
      <c r="K152" s="129">
        <f>IF(ISBLANK(F152),"",COUNTIF(F152:J152,"&gt;=0"))</f>
        <v>3</v>
      </c>
      <c r="L152" s="130">
        <f>IF(ISBLANK(F152),"",(IF(LEFT(F152,1)="-",1,0)+IF(LEFT(G152,1)="-",1,0)+IF(LEFT(H152,1)="-",1,0)+IF(LEFT(I152,1)="-",1,0)+IF(LEFT(J152,1)="-",1,0)))</f>
        <v>0</v>
      </c>
      <c r="M152" s="131">
        <f t="shared" ref="M152:M156" si="9">IF(K152=3,1,"")</f>
        <v>1</v>
      </c>
      <c r="N152" s="131" t="str">
        <f t="shared" ref="N152:N156" si="10">IF(L152=3,1,"")</f>
        <v/>
      </c>
    </row>
    <row r="153" spans="1:14" ht="15.75" outlineLevel="1" thickBot="1" x14ac:dyDescent="0.3">
      <c r="A153" s="25"/>
      <c r="B153" s="132" t="s">
        <v>63</v>
      </c>
      <c r="C153" s="126" t="str">
        <f>IF(C148&gt;"",C148,"")</f>
        <v>Ylinen Matias</v>
      </c>
      <c r="D153" s="126" t="str">
        <f>IF(G148&gt;"",G148,"")</f>
        <v>Engberg Elim</v>
      </c>
      <c r="E153" s="133"/>
      <c r="F153" s="134">
        <v>6</v>
      </c>
      <c r="G153" s="135">
        <v>4</v>
      </c>
      <c r="H153" s="135">
        <v>7</v>
      </c>
      <c r="I153" s="135"/>
      <c r="J153" s="135"/>
      <c r="K153" s="129">
        <f>IF(ISBLANK(F153),"",COUNTIF(F153:J153,"&gt;=0"))</f>
        <v>3</v>
      </c>
      <c r="L153" s="130">
        <f>IF(ISBLANK(F153),"",(IF(LEFT(F153,1)="-",1,0)+IF(LEFT(G153,1)="-",1,0)+IF(LEFT(H153,1)="-",1,0)+IF(LEFT(I153,1)="-",1,0)+IF(LEFT(J153,1)="-",1,0)))</f>
        <v>0</v>
      </c>
      <c r="M153" s="131">
        <f t="shared" si="9"/>
        <v>1</v>
      </c>
      <c r="N153" s="131" t="str">
        <f t="shared" si="10"/>
        <v/>
      </c>
    </row>
    <row r="154" spans="1:14" ht="15.75" outlineLevel="1" thickBot="1" x14ac:dyDescent="0.3">
      <c r="A154" s="25"/>
      <c r="B154" s="136" t="s">
        <v>64</v>
      </c>
      <c r="C154" s="126" t="str">
        <f>IF(C149&gt;"",C149,"")</f>
        <v>Mäkelä Aaro</v>
      </c>
      <c r="D154" s="126" t="str">
        <f>IF(G149&gt;"",G149,"")</f>
        <v>Haapala Leevi</v>
      </c>
      <c r="E154" s="137"/>
      <c r="F154" s="134">
        <v>4</v>
      </c>
      <c r="G154" s="138">
        <v>-8</v>
      </c>
      <c r="H154" s="134">
        <v>9</v>
      </c>
      <c r="I154" s="134">
        <v>-10</v>
      </c>
      <c r="J154" s="134">
        <v>-10</v>
      </c>
      <c r="K154" s="129">
        <f>IF(ISBLANK(F154),"",COUNTIF(F154:J154,"&gt;=0"))</f>
        <v>2</v>
      </c>
      <c r="L154" s="130">
        <f>IF(ISBLANK(F154),"",(IF(LEFT(F154,1)="-",1,0)+IF(LEFT(G154,1)="-",1,0)+IF(LEFT(H154,1)="-",1,0)+IF(LEFT(I154,1)="-",1,0)+IF(LEFT(J154,1)="-",1,0)))</f>
        <v>3</v>
      </c>
      <c r="M154" s="131" t="str">
        <f t="shared" si="9"/>
        <v/>
      </c>
      <c r="N154" s="131">
        <f t="shared" si="10"/>
        <v>1</v>
      </c>
    </row>
    <row r="155" spans="1:14" ht="15.75" outlineLevel="1" thickBot="1" x14ac:dyDescent="0.3">
      <c r="A155" s="25"/>
      <c r="B155" s="139" t="s">
        <v>65</v>
      </c>
      <c r="C155" s="126" t="str">
        <f>IF(C147&gt;"",C147,"")</f>
        <v>Lukinmaa Olli</v>
      </c>
      <c r="D155" s="126" t="str">
        <f>IF(G148&gt;"",G148,"")</f>
        <v>Engberg Elim</v>
      </c>
      <c r="E155" s="140"/>
      <c r="F155" s="141">
        <v>4</v>
      </c>
      <c r="G155" s="142">
        <v>1</v>
      </c>
      <c r="H155" s="141">
        <v>7</v>
      </c>
      <c r="I155" s="141"/>
      <c r="J155" s="141"/>
      <c r="K155" s="129">
        <f>IF(ISBLANK(F155),"",COUNTIF(F155:J155,"&gt;=0"))</f>
        <v>3</v>
      </c>
      <c r="L155" s="130">
        <f>IF(ISBLANK(F155),"",(IF(LEFT(F155,1)="-",1,0)+IF(LEFT(G155,1)="-",1,0)+IF(LEFT(H155,1)="-",1,0)+IF(LEFT(I155,1)="-",1,0)+IF(LEFT(J155,1)="-",1,0)))</f>
        <v>0</v>
      </c>
      <c r="M155" s="131">
        <f t="shared" si="9"/>
        <v>1</v>
      </c>
      <c r="N155" s="131" t="str">
        <f t="shared" si="10"/>
        <v/>
      </c>
    </row>
    <row r="156" spans="1:14" outlineLevel="1" x14ac:dyDescent="0.25">
      <c r="A156" s="25"/>
      <c r="B156" s="132" t="s">
        <v>66</v>
      </c>
      <c r="C156" s="126" t="str">
        <f>IF(C148&gt;"",C148,"")</f>
        <v>Ylinen Matias</v>
      </c>
      <c r="D156" s="126" t="str">
        <f>IF(G147&gt;"",G147,"")</f>
        <v>Westerlund Samuel</v>
      </c>
      <c r="E156" s="133"/>
      <c r="F156" s="135"/>
      <c r="G156" s="143"/>
      <c r="H156" s="135"/>
      <c r="I156" s="135"/>
      <c r="J156" s="135"/>
      <c r="K156" s="129" t="str">
        <f>IF(ISBLANK(F156),"",COUNTIF(F156:J156,"&gt;=0"))</f>
        <v/>
      </c>
      <c r="L156" s="130" t="str">
        <f>IF(ISBLANK(F156),"",(IF(LEFT(F156,1)="-",1,0)+IF(LEFT(G156,1)="-",1,0)+IF(LEFT(H156,1)="-",1,0)+IF(LEFT(I156,1)="-",1,0)+IF(LEFT(J156,1)="-",1,0)))</f>
        <v/>
      </c>
      <c r="M156" s="131" t="str">
        <f t="shared" si="9"/>
        <v/>
      </c>
      <c r="N156" s="131" t="str">
        <f t="shared" si="10"/>
        <v/>
      </c>
    </row>
    <row r="157" spans="1:14" ht="15.75" outlineLevel="1" x14ac:dyDescent="0.25">
      <c r="A157" s="25"/>
      <c r="B157" s="118"/>
      <c r="C157" s="95"/>
      <c r="D157" s="95"/>
      <c r="E157" s="95"/>
      <c r="F157" s="95"/>
      <c r="G157" s="95"/>
      <c r="H157" s="95"/>
      <c r="I157" s="254" t="s">
        <v>67</v>
      </c>
      <c r="J157" s="255"/>
      <c r="K157" s="144">
        <f>SUM(K152:K156)</f>
        <v>11</v>
      </c>
      <c r="L157" s="144">
        <f>SUM(L152:L156)</f>
        <v>3</v>
      </c>
      <c r="M157" s="144">
        <f>SUM(M152:M156)</f>
        <v>3</v>
      </c>
      <c r="N157" s="144">
        <f>SUM(N152:N156)</f>
        <v>1</v>
      </c>
    </row>
    <row r="158" spans="1:14" ht="15.75" outlineLevel="1" x14ac:dyDescent="0.25">
      <c r="A158" s="25"/>
      <c r="B158" s="145" t="s">
        <v>68</v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146"/>
    </row>
    <row r="159" spans="1:14" ht="15.75" outlineLevel="1" x14ac:dyDescent="0.25">
      <c r="A159" s="25"/>
      <c r="B159" s="147" t="s">
        <v>69</v>
      </c>
      <c r="C159" s="148"/>
      <c r="D159" s="148" t="s">
        <v>70</v>
      </c>
      <c r="E159" s="93"/>
      <c r="F159" s="148"/>
      <c r="G159" s="148" t="s">
        <v>17</v>
      </c>
      <c r="H159" s="93"/>
      <c r="I159" s="148"/>
      <c r="J159" s="149" t="s">
        <v>71</v>
      </c>
      <c r="K159" s="100"/>
      <c r="L159" s="95"/>
      <c r="M159" s="95"/>
      <c r="N159" s="146"/>
    </row>
    <row r="160" spans="1:14" ht="18.75" outlineLevel="1" thickBot="1" x14ac:dyDescent="0.3">
      <c r="A160" s="25"/>
      <c r="B160" s="118"/>
      <c r="C160" s="95"/>
      <c r="D160" s="95"/>
      <c r="E160" s="95"/>
      <c r="F160" s="95"/>
      <c r="G160" s="95"/>
      <c r="H160" s="95"/>
      <c r="I160" s="95"/>
      <c r="J160" s="256" t="str">
        <f>IF(M157=3,C146,IF(N157=3,G146,""))</f>
        <v>PT Espoo 2</v>
      </c>
      <c r="K160" s="256"/>
      <c r="L160" s="256"/>
      <c r="M160" s="256"/>
      <c r="N160" s="257"/>
    </row>
    <row r="161" spans="1:14" ht="18.75" outlineLevel="1" thickBot="1" x14ac:dyDescent="0.3">
      <c r="A161" s="25"/>
      <c r="B161" s="150"/>
      <c r="C161" s="151"/>
      <c r="D161" s="151"/>
      <c r="E161" s="151"/>
      <c r="F161" s="151"/>
      <c r="G161" s="151"/>
      <c r="H161" s="151"/>
      <c r="I161" s="151"/>
      <c r="J161" s="152"/>
      <c r="K161" s="152"/>
      <c r="L161" s="152"/>
      <c r="M161" s="152"/>
      <c r="N161" s="153"/>
    </row>
    <row r="162" spans="1:14" ht="15.75" thickTop="1" x14ac:dyDescent="0.25">
      <c r="A162" s="25"/>
    </row>
    <row r="163" spans="1:14" ht="15.75" thickBot="1" x14ac:dyDescent="0.3">
      <c r="A163" s="88" t="s">
        <v>396</v>
      </c>
    </row>
    <row r="164" spans="1:14" ht="16.5" outlineLevel="1" thickTop="1" x14ac:dyDescent="0.25">
      <c r="A164" s="25"/>
      <c r="B164" s="89"/>
      <c r="C164" s="90"/>
      <c r="D164" s="91"/>
      <c r="E164" s="91"/>
      <c r="F164" s="258" t="s">
        <v>40</v>
      </c>
      <c r="G164" s="259"/>
      <c r="H164" s="260" t="s">
        <v>304</v>
      </c>
      <c r="I164" s="261"/>
      <c r="J164" s="261"/>
      <c r="K164" s="261"/>
      <c r="L164" s="261"/>
      <c r="M164" s="261"/>
      <c r="N164" s="262"/>
    </row>
    <row r="165" spans="1:14" ht="15.75" outlineLevel="1" x14ac:dyDescent="0.25">
      <c r="A165" s="25"/>
      <c r="B165" s="92"/>
      <c r="C165" s="93"/>
      <c r="D165" s="94"/>
      <c r="E165" s="95"/>
      <c r="F165" s="263" t="s">
        <v>41</v>
      </c>
      <c r="G165" s="264"/>
      <c r="H165" s="265" t="s">
        <v>25</v>
      </c>
      <c r="I165" s="266"/>
      <c r="J165" s="266"/>
      <c r="K165" s="266"/>
      <c r="L165" s="266"/>
      <c r="M165" s="266"/>
      <c r="N165" s="267"/>
    </row>
    <row r="166" spans="1:14" ht="15.75" outlineLevel="1" x14ac:dyDescent="0.25">
      <c r="A166" s="25"/>
      <c r="B166" s="96"/>
      <c r="C166" s="97"/>
      <c r="D166" s="95"/>
      <c r="E166" s="95"/>
      <c r="F166" s="268" t="s">
        <v>42</v>
      </c>
      <c r="G166" s="269"/>
      <c r="H166" s="270" t="s">
        <v>107</v>
      </c>
      <c r="I166" s="271"/>
      <c r="J166" s="271"/>
      <c r="K166" s="271"/>
      <c r="L166" s="271"/>
      <c r="M166" s="271"/>
      <c r="N166" s="272"/>
    </row>
    <row r="167" spans="1:14" ht="21" outlineLevel="1" thickBot="1" x14ac:dyDescent="0.35">
      <c r="A167" s="25"/>
      <c r="B167" s="98"/>
      <c r="C167" s="99" t="s">
        <v>43</v>
      </c>
      <c r="D167" s="100"/>
      <c r="E167" s="95"/>
      <c r="F167" s="273" t="s">
        <v>44</v>
      </c>
      <c r="G167" s="274"/>
      <c r="H167" s="275">
        <v>43533</v>
      </c>
      <c r="I167" s="276"/>
      <c r="J167" s="277"/>
      <c r="K167" s="101" t="s">
        <v>45</v>
      </c>
      <c r="L167" s="278"/>
      <c r="M167" s="279"/>
      <c r="N167" s="280"/>
    </row>
    <row r="168" spans="1:14" ht="16.5" outlineLevel="1" thickTop="1" x14ac:dyDescent="0.25">
      <c r="A168" s="25"/>
      <c r="B168" s="102"/>
      <c r="C168" s="103"/>
      <c r="D168" s="95"/>
      <c r="E168" s="95"/>
      <c r="F168" s="104"/>
      <c r="G168" s="103"/>
      <c r="H168" s="103"/>
      <c r="I168" s="105"/>
      <c r="J168" s="106"/>
      <c r="K168" s="107"/>
      <c r="L168" s="107"/>
      <c r="M168" s="107"/>
      <c r="N168" s="108"/>
    </row>
    <row r="169" spans="1:14" ht="16.5" outlineLevel="1" thickBot="1" x14ac:dyDescent="0.3">
      <c r="A169" s="25"/>
      <c r="B169" s="109" t="s">
        <v>46</v>
      </c>
      <c r="C169" s="239" t="s">
        <v>38</v>
      </c>
      <c r="D169" s="240"/>
      <c r="E169" s="110"/>
      <c r="F169" s="111" t="s">
        <v>47</v>
      </c>
      <c r="G169" s="239" t="s">
        <v>230</v>
      </c>
      <c r="H169" s="241"/>
      <c r="I169" s="241"/>
      <c r="J169" s="241"/>
      <c r="K169" s="241"/>
      <c r="L169" s="241"/>
      <c r="M169" s="241"/>
      <c r="N169" s="242"/>
    </row>
    <row r="170" spans="1:14" outlineLevel="1" x14ac:dyDescent="0.25">
      <c r="A170" s="25"/>
      <c r="B170" s="112" t="s">
        <v>48</v>
      </c>
      <c r="C170" s="243" t="s">
        <v>216</v>
      </c>
      <c r="D170" s="244"/>
      <c r="E170" s="113"/>
      <c r="F170" s="114" t="s">
        <v>49</v>
      </c>
      <c r="G170" s="243" t="s">
        <v>380</v>
      </c>
      <c r="H170" s="245"/>
      <c r="I170" s="245"/>
      <c r="J170" s="245"/>
      <c r="K170" s="245"/>
      <c r="L170" s="245"/>
      <c r="M170" s="245"/>
      <c r="N170" s="246"/>
    </row>
    <row r="171" spans="1:14" outlineLevel="1" x14ac:dyDescent="0.25">
      <c r="A171" s="25"/>
      <c r="B171" s="115" t="s">
        <v>50</v>
      </c>
      <c r="C171" s="247" t="s">
        <v>149</v>
      </c>
      <c r="D171" s="248"/>
      <c r="E171" s="113"/>
      <c r="F171" s="116" t="s">
        <v>51</v>
      </c>
      <c r="G171" s="249" t="s">
        <v>229</v>
      </c>
      <c r="H171" s="250"/>
      <c r="I171" s="250"/>
      <c r="J171" s="250"/>
      <c r="K171" s="250"/>
      <c r="L171" s="250"/>
      <c r="M171" s="250"/>
      <c r="N171" s="251"/>
    </row>
    <row r="172" spans="1:14" outlineLevel="1" x14ac:dyDescent="0.25">
      <c r="A172" s="25"/>
      <c r="B172" s="115" t="s">
        <v>52</v>
      </c>
      <c r="C172" s="247" t="s">
        <v>164</v>
      </c>
      <c r="D172" s="248"/>
      <c r="E172" s="113"/>
      <c r="F172" s="117" t="s">
        <v>53</v>
      </c>
      <c r="G172" s="249" t="s">
        <v>381</v>
      </c>
      <c r="H172" s="250"/>
      <c r="I172" s="250"/>
      <c r="J172" s="250"/>
      <c r="K172" s="250"/>
      <c r="L172" s="250"/>
      <c r="M172" s="250"/>
      <c r="N172" s="251"/>
    </row>
    <row r="173" spans="1:14" ht="15.75" outlineLevel="1" x14ac:dyDescent="0.25">
      <c r="A173" s="25"/>
      <c r="B173" s="118"/>
      <c r="C173" s="95"/>
      <c r="D173" s="95"/>
      <c r="E173" s="95"/>
      <c r="F173" s="104"/>
      <c r="G173" s="119"/>
      <c r="H173" s="119"/>
      <c r="I173" s="119"/>
      <c r="J173" s="95"/>
      <c r="K173" s="95"/>
      <c r="L173" s="95"/>
      <c r="M173" s="120"/>
      <c r="N173" s="121"/>
    </row>
    <row r="174" spans="1:14" ht="16.5" outlineLevel="1" thickBot="1" x14ac:dyDescent="0.3">
      <c r="A174" s="25"/>
      <c r="B174" s="122" t="s">
        <v>54</v>
      </c>
      <c r="C174" s="95"/>
      <c r="D174" s="95"/>
      <c r="E174" s="95"/>
      <c r="F174" s="123" t="s">
        <v>55</v>
      </c>
      <c r="G174" s="123" t="s">
        <v>56</v>
      </c>
      <c r="H174" s="123" t="s">
        <v>57</v>
      </c>
      <c r="I174" s="123" t="s">
        <v>58</v>
      </c>
      <c r="J174" s="123" t="s">
        <v>59</v>
      </c>
      <c r="K174" s="252" t="s">
        <v>4</v>
      </c>
      <c r="L174" s="253"/>
      <c r="M174" s="123" t="s">
        <v>60</v>
      </c>
      <c r="N174" s="124" t="s">
        <v>61</v>
      </c>
    </row>
    <row r="175" spans="1:14" ht="15.75" outlineLevel="1" thickBot="1" x14ac:dyDescent="0.3">
      <c r="A175" s="25"/>
      <c r="B175" s="125" t="s">
        <v>62</v>
      </c>
      <c r="C175" s="126" t="str">
        <f>IF(C170&gt;"",C170,"")</f>
        <v>Mäkelä Aaro</v>
      </c>
      <c r="D175" s="126" t="str">
        <f>IF(G170&gt;"",G170,"")</f>
        <v>Taavela Juuso</v>
      </c>
      <c r="E175" s="127"/>
      <c r="F175" s="128">
        <v>-8</v>
      </c>
      <c r="G175" s="128">
        <v>7</v>
      </c>
      <c r="H175" s="128">
        <v>-6</v>
      </c>
      <c r="I175" s="128">
        <v>-8</v>
      </c>
      <c r="J175" s="128"/>
      <c r="K175" s="129">
        <f>IF(ISBLANK(F175),"",COUNTIF(F175:J175,"&gt;=0"))</f>
        <v>1</v>
      </c>
      <c r="L175" s="130">
        <f>IF(ISBLANK(F175),"",(IF(LEFT(F175,1)="-",1,0)+IF(LEFT(G175,1)="-",1,0)+IF(LEFT(H175,1)="-",1,0)+IF(LEFT(I175,1)="-",1,0)+IF(LEFT(J175,1)="-",1,0)))</f>
        <v>3</v>
      </c>
      <c r="M175" s="131" t="str">
        <f t="shared" ref="M175:M179" si="11">IF(K175=3,1,"")</f>
        <v/>
      </c>
      <c r="N175" s="131">
        <f t="shared" ref="N175:N179" si="12">IF(L175=3,1,"")</f>
        <v>1</v>
      </c>
    </row>
    <row r="176" spans="1:14" ht="15.75" outlineLevel="1" thickBot="1" x14ac:dyDescent="0.3">
      <c r="A176" s="25"/>
      <c r="B176" s="132" t="s">
        <v>63</v>
      </c>
      <c r="C176" s="126" t="str">
        <f>IF(C171&gt;"",C171,"")</f>
        <v>Lukinmaa Olli</v>
      </c>
      <c r="D176" s="126" t="str">
        <f>IF(G171&gt;"",G171,"")</f>
        <v>Laine Aleksi</v>
      </c>
      <c r="E176" s="133"/>
      <c r="F176" s="134">
        <v>-8</v>
      </c>
      <c r="G176" s="135">
        <v>2</v>
      </c>
      <c r="H176" s="135">
        <v>-10</v>
      </c>
      <c r="I176" s="135">
        <v>-8</v>
      </c>
      <c r="J176" s="135"/>
      <c r="K176" s="129">
        <f>IF(ISBLANK(F176),"",COUNTIF(F176:J176,"&gt;=0"))</f>
        <v>1</v>
      </c>
      <c r="L176" s="130">
        <f>IF(ISBLANK(F176),"",(IF(LEFT(F176,1)="-",1,0)+IF(LEFT(G176,1)="-",1,0)+IF(LEFT(H176,1)="-",1,0)+IF(LEFT(I176,1)="-",1,0)+IF(LEFT(J176,1)="-",1,0)))</f>
        <v>3</v>
      </c>
      <c r="M176" s="131" t="str">
        <f t="shared" si="11"/>
        <v/>
      </c>
      <c r="N176" s="131">
        <f t="shared" si="12"/>
        <v>1</v>
      </c>
    </row>
    <row r="177" spans="1:14" ht="15.75" outlineLevel="1" thickBot="1" x14ac:dyDescent="0.3">
      <c r="A177" s="25"/>
      <c r="B177" s="136" t="s">
        <v>64</v>
      </c>
      <c r="C177" s="126" t="str">
        <f>IF(C172&gt;"",C172,"")</f>
        <v>Ylinen Matias</v>
      </c>
      <c r="D177" s="126" t="str">
        <f>IF(G172&gt;"",G172,"")</f>
        <v>Kuuri-Riutta Konsta</v>
      </c>
      <c r="E177" s="137"/>
      <c r="F177" s="134">
        <v>-6</v>
      </c>
      <c r="G177" s="138">
        <v>-5</v>
      </c>
      <c r="H177" s="134">
        <v>4</v>
      </c>
      <c r="I177" s="134">
        <v>8</v>
      </c>
      <c r="J177" s="134">
        <v>3</v>
      </c>
      <c r="K177" s="129">
        <f>IF(ISBLANK(F177),"",COUNTIF(F177:J177,"&gt;=0"))</f>
        <v>3</v>
      </c>
      <c r="L177" s="130">
        <f>IF(ISBLANK(F177),"",(IF(LEFT(F177,1)="-",1,0)+IF(LEFT(G177,1)="-",1,0)+IF(LEFT(H177,1)="-",1,0)+IF(LEFT(I177,1)="-",1,0)+IF(LEFT(J177,1)="-",1,0)))</f>
        <v>2</v>
      </c>
      <c r="M177" s="131">
        <f t="shared" si="11"/>
        <v>1</v>
      </c>
      <c r="N177" s="131" t="str">
        <f t="shared" si="12"/>
        <v/>
      </c>
    </row>
    <row r="178" spans="1:14" ht="15.75" outlineLevel="1" thickBot="1" x14ac:dyDescent="0.3">
      <c r="A178" s="25"/>
      <c r="B178" s="139" t="s">
        <v>65</v>
      </c>
      <c r="C178" s="126" t="str">
        <f>IF(C170&gt;"",C170,"")</f>
        <v>Mäkelä Aaro</v>
      </c>
      <c r="D178" s="126" t="str">
        <f>IF(G171&gt;"",G171,"")</f>
        <v>Laine Aleksi</v>
      </c>
      <c r="E178" s="140"/>
      <c r="F178" s="141">
        <v>-9</v>
      </c>
      <c r="G178" s="142">
        <v>-6</v>
      </c>
      <c r="H178" s="141">
        <v>-11</v>
      </c>
      <c r="I178" s="141"/>
      <c r="J178" s="141"/>
      <c r="K178" s="129">
        <f>IF(ISBLANK(F178),"",COUNTIF(F178:J178,"&gt;=0"))</f>
        <v>0</v>
      </c>
      <c r="L178" s="130">
        <f>IF(ISBLANK(F178),"",(IF(LEFT(F178,1)="-",1,0)+IF(LEFT(G178,1)="-",1,0)+IF(LEFT(H178,1)="-",1,0)+IF(LEFT(I178,1)="-",1,0)+IF(LEFT(J178,1)="-",1,0)))</f>
        <v>3</v>
      </c>
      <c r="M178" s="131" t="str">
        <f t="shared" si="11"/>
        <v/>
      </c>
      <c r="N178" s="131">
        <f t="shared" si="12"/>
        <v>1</v>
      </c>
    </row>
    <row r="179" spans="1:14" outlineLevel="1" x14ac:dyDescent="0.25">
      <c r="A179" s="25"/>
      <c r="B179" s="132" t="s">
        <v>66</v>
      </c>
      <c r="C179" s="126" t="str">
        <f>IF(C171&gt;"",C171,"")</f>
        <v>Lukinmaa Olli</v>
      </c>
      <c r="D179" s="126" t="str">
        <f>IF(G170&gt;"",G170,"")</f>
        <v>Taavela Juuso</v>
      </c>
      <c r="E179" s="133"/>
      <c r="F179" s="135"/>
      <c r="G179" s="143"/>
      <c r="H179" s="135"/>
      <c r="I179" s="135"/>
      <c r="J179" s="135"/>
      <c r="K179" s="129" t="str">
        <f>IF(ISBLANK(F179),"",COUNTIF(F179:J179,"&gt;=0"))</f>
        <v/>
      </c>
      <c r="L179" s="130" t="str">
        <f>IF(ISBLANK(F179),"",(IF(LEFT(F179,1)="-",1,0)+IF(LEFT(G179,1)="-",1,0)+IF(LEFT(H179,1)="-",1,0)+IF(LEFT(I179,1)="-",1,0)+IF(LEFT(J179,1)="-",1,0)))</f>
        <v/>
      </c>
      <c r="M179" s="131" t="str">
        <f t="shared" si="11"/>
        <v/>
      </c>
      <c r="N179" s="131" t="str">
        <f t="shared" si="12"/>
        <v/>
      </c>
    </row>
    <row r="180" spans="1:14" ht="15.75" outlineLevel="1" x14ac:dyDescent="0.25">
      <c r="A180" s="25"/>
      <c r="B180" s="118"/>
      <c r="C180" s="95"/>
      <c r="D180" s="95"/>
      <c r="E180" s="95"/>
      <c r="F180" s="95"/>
      <c r="G180" s="95"/>
      <c r="H180" s="95"/>
      <c r="I180" s="254" t="s">
        <v>67</v>
      </c>
      <c r="J180" s="255"/>
      <c r="K180" s="144">
        <f>SUM(K175:K179)</f>
        <v>5</v>
      </c>
      <c r="L180" s="144">
        <f>SUM(L175:L179)</f>
        <v>11</v>
      </c>
      <c r="M180" s="144">
        <f>SUM(M175:M179)</f>
        <v>1</v>
      </c>
      <c r="N180" s="144">
        <f>SUM(N175:N179)</f>
        <v>3</v>
      </c>
    </row>
    <row r="181" spans="1:14" ht="15.75" outlineLevel="1" x14ac:dyDescent="0.25">
      <c r="A181" s="25"/>
      <c r="B181" s="145" t="s">
        <v>68</v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146"/>
    </row>
    <row r="182" spans="1:14" ht="15.75" outlineLevel="1" x14ac:dyDescent="0.25">
      <c r="A182" s="25"/>
      <c r="B182" s="147" t="s">
        <v>69</v>
      </c>
      <c r="C182" s="148"/>
      <c r="D182" s="148" t="s">
        <v>70</v>
      </c>
      <c r="E182" s="93"/>
      <c r="F182" s="148"/>
      <c r="G182" s="148" t="s">
        <v>17</v>
      </c>
      <c r="H182" s="93"/>
      <c r="I182" s="148"/>
      <c r="J182" s="149" t="s">
        <v>71</v>
      </c>
      <c r="K182" s="100"/>
      <c r="L182" s="95"/>
      <c r="M182" s="95"/>
      <c r="N182" s="146"/>
    </row>
    <row r="183" spans="1:14" ht="18.75" outlineLevel="1" thickBot="1" x14ac:dyDescent="0.3">
      <c r="A183" s="25"/>
      <c r="B183" s="118"/>
      <c r="C183" s="95"/>
      <c r="D183" s="95"/>
      <c r="E183" s="95"/>
      <c r="F183" s="95"/>
      <c r="G183" s="95"/>
      <c r="H183" s="95"/>
      <c r="I183" s="95"/>
      <c r="J183" s="256" t="str">
        <f>IF(M180=3,C169,IF(N180=3,G169,""))</f>
        <v>Por-83</v>
      </c>
      <c r="K183" s="256"/>
      <c r="L183" s="256"/>
      <c r="M183" s="256"/>
      <c r="N183" s="257"/>
    </row>
    <row r="184" spans="1:14" ht="18.75" outlineLevel="1" thickBot="1" x14ac:dyDescent="0.3">
      <c r="A184" s="25"/>
      <c r="B184" s="150"/>
      <c r="C184" s="151"/>
      <c r="D184" s="151"/>
      <c r="E184" s="151"/>
      <c r="F184" s="151"/>
      <c r="G184" s="151"/>
      <c r="H184" s="151"/>
      <c r="I184" s="151"/>
      <c r="J184" s="152"/>
      <c r="K184" s="152"/>
      <c r="L184" s="152"/>
      <c r="M184" s="152"/>
      <c r="N184" s="153"/>
    </row>
    <row r="185" spans="1:14" ht="15.75" thickTop="1" x14ac:dyDescent="0.25">
      <c r="A185" s="25"/>
    </row>
    <row r="186" spans="1:14" ht="15.75" thickBot="1" x14ac:dyDescent="0.3">
      <c r="A186" s="88" t="s">
        <v>390</v>
      </c>
    </row>
    <row r="187" spans="1:14" ht="16.5" outlineLevel="1" thickTop="1" x14ac:dyDescent="0.25">
      <c r="A187" s="25"/>
      <c r="B187" s="89"/>
      <c r="C187" s="90"/>
      <c r="D187" s="91"/>
      <c r="E187" s="91"/>
      <c r="F187" s="258" t="s">
        <v>40</v>
      </c>
      <c r="G187" s="259"/>
      <c r="H187" s="260" t="s">
        <v>304</v>
      </c>
      <c r="I187" s="261"/>
      <c r="J187" s="261"/>
      <c r="K187" s="261"/>
      <c r="L187" s="261"/>
      <c r="M187" s="261"/>
      <c r="N187" s="262"/>
    </row>
    <row r="188" spans="1:14" ht="15.75" outlineLevel="1" x14ac:dyDescent="0.25">
      <c r="A188" s="25"/>
      <c r="B188" s="92"/>
      <c r="C188" s="93"/>
      <c r="D188" s="94"/>
      <c r="E188" s="95"/>
      <c r="F188" s="263" t="s">
        <v>41</v>
      </c>
      <c r="G188" s="264"/>
      <c r="H188" s="265" t="s">
        <v>25</v>
      </c>
      <c r="I188" s="266"/>
      <c r="J188" s="266"/>
      <c r="K188" s="266"/>
      <c r="L188" s="266"/>
      <c r="M188" s="266"/>
      <c r="N188" s="267"/>
    </row>
    <row r="189" spans="1:14" ht="15.75" outlineLevel="1" x14ac:dyDescent="0.25">
      <c r="A189" s="25"/>
      <c r="B189" s="96"/>
      <c r="C189" s="97"/>
      <c r="D189" s="95"/>
      <c r="E189" s="95"/>
      <c r="F189" s="268" t="s">
        <v>42</v>
      </c>
      <c r="G189" s="269"/>
      <c r="H189" s="270" t="s">
        <v>107</v>
      </c>
      <c r="I189" s="271"/>
      <c r="J189" s="271"/>
      <c r="K189" s="271"/>
      <c r="L189" s="271"/>
      <c r="M189" s="271"/>
      <c r="N189" s="272"/>
    </row>
    <row r="190" spans="1:14" ht="21" outlineLevel="1" thickBot="1" x14ac:dyDescent="0.35">
      <c r="A190" s="25"/>
      <c r="B190" s="98"/>
      <c r="C190" s="99" t="s">
        <v>43</v>
      </c>
      <c r="D190" s="100"/>
      <c r="E190" s="95"/>
      <c r="F190" s="273" t="s">
        <v>44</v>
      </c>
      <c r="G190" s="274"/>
      <c r="H190" s="275">
        <v>43533</v>
      </c>
      <c r="I190" s="276"/>
      <c r="J190" s="277"/>
      <c r="K190" s="101" t="s">
        <v>45</v>
      </c>
      <c r="L190" s="278"/>
      <c r="M190" s="279"/>
      <c r="N190" s="280"/>
    </row>
    <row r="191" spans="1:14" ht="16.5" outlineLevel="1" thickTop="1" x14ac:dyDescent="0.25">
      <c r="A191" s="25"/>
      <c r="B191" s="102"/>
      <c r="C191" s="103"/>
      <c r="D191" s="95"/>
      <c r="E191" s="95"/>
      <c r="F191" s="104"/>
      <c r="G191" s="103"/>
      <c r="H191" s="103"/>
      <c r="I191" s="105"/>
      <c r="J191" s="106"/>
      <c r="K191" s="107"/>
      <c r="L191" s="107"/>
      <c r="M191" s="107"/>
      <c r="N191" s="108"/>
    </row>
    <row r="192" spans="1:14" ht="16.5" outlineLevel="1" thickBot="1" x14ac:dyDescent="0.3">
      <c r="A192" s="25"/>
      <c r="B192" s="109" t="s">
        <v>46</v>
      </c>
      <c r="C192" s="239" t="s">
        <v>244</v>
      </c>
      <c r="D192" s="240"/>
      <c r="E192" s="110"/>
      <c r="F192" s="111" t="s">
        <v>47</v>
      </c>
      <c r="G192" s="239" t="s">
        <v>85</v>
      </c>
      <c r="H192" s="241"/>
      <c r="I192" s="241"/>
      <c r="J192" s="241"/>
      <c r="K192" s="241"/>
      <c r="L192" s="241"/>
      <c r="M192" s="241"/>
      <c r="N192" s="242"/>
    </row>
    <row r="193" spans="1:14" outlineLevel="1" x14ac:dyDescent="0.25">
      <c r="A193" s="25"/>
      <c r="B193" s="112" t="s">
        <v>48</v>
      </c>
      <c r="C193" s="243" t="s">
        <v>199</v>
      </c>
      <c r="D193" s="244"/>
      <c r="E193" s="113"/>
      <c r="F193" s="114" t="s">
        <v>49</v>
      </c>
      <c r="G193" s="243" t="s">
        <v>151</v>
      </c>
      <c r="H193" s="245"/>
      <c r="I193" s="245"/>
      <c r="J193" s="245"/>
      <c r="K193" s="245"/>
      <c r="L193" s="245"/>
      <c r="M193" s="245"/>
      <c r="N193" s="246"/>
    </row>
    <row r="194" spans="1:14" outlineLevel="1" x14ac:dyDescent="0.25">
      <c r="A194" s="25"/>
      <c r="B194" s="115" t="s">
        <v>50</v>
      </c>
      <c r="C194" s="247" t="s">
        <v>221</v>
      </c>
      <c r="D194" s="248"/>
      <c r="E194" s="113"/>
      <c r="F194" s="116" t="s">
        <v>51</v>
      </c>
      <c r="G194" s="249" t="s">
        <v>219</v>
      </c>
      <c r="H194" s="250"/>
      <c r="I194" s="250"/>
      <c r="J194" s="250"/>
      <c r="K194" s="250"/>
      <c r="L194" s="250"/>
      <c r="M194" s="250"/>
      <c r="N194" s="251"/>
    </row>
    <row r="195" spans="1:14" outlineLevel="1" x14ac:dyDescent="0.25">
      <c r="A195" s="25"/>
      <c r="B195" s="115" t="s">
        <v>52</v>
      </c>
      <c r="C195" s="247" t="s">
        <v>205</v>
      </c>
      <c r="D195" s="248"/>
      <c r="E195" s="113"/>
      <c r="F195" s="117" t="s">
        <v>53</v>
      </c>
      <c r="G195" s="249" t="s">
        <v>166</v>
      </c>
      <c r="H195" s="250"/>
      <c r="I195" s="250"/>
      <c r="J195" s="250"/>
      <c r="K195" s="250"/>
      <c r="L195" s="250"/>
      <c r="M195" s="250"/>
      <c r="N195" s="251"/>
    </row>
    <row r="196" spans="1:14" ht="15.75" outlineLevel="1" x14ac:dyDescent="0.25">
      <c r="A196" s="25"/>
      <c r="B196" s="118"/>
      <c r="C196" s="95"/>
      <c r="D196" s="95"/>
      <c r="E196" s="95"/>
      <c r="F196" s="104"/>
      <c r="G196" s="119"/>
      <c r="H196" s="119"/>
      <c r="I196" s="119"/>
      <c r="J196" s="95"/>
      <c r="K196" s="95"/>
      <c r="L196" s="95"/>
      <c r="M196" s="120"/>
      <c r="N196" s="121"/>
    </row>
    <row r="197" spans="1:14" ht="16.5" outlineLevel="1" thickBot="1" x14ac:dyDescent="0.3">
      <c r="A197" s="25"/>
      <c r="B197" s="122" t="s">
        <v>54</v>
      </c>
      <c r="C197" s="95"/>
      <c r="D197" s="95"/>
      <c r="E197" s="95"/>
      <c r="F197" s="123" t="s">
        <v>55</v>
      </c>
      <c r="G197" s="123" t="s">
        <v>56</v>
      </c>
      <c r="H197" s="123" t="s">
        <v>57</v>
      </c>
      <c r="I197" s="123" t="s">
        <v>58</v>
      </c>
      <c r="J197" s="123" t="s">
        <v>59</v>
      </c>
      <c r="K197" s="252" t="s">
        <v>4</v>
      </c>
      <c r="L197" s="253"/>
      <c r="M197" s="123" t="s">
        <v>60</v>
      </c>
      <c r="N197" s="124" t="s">
        <v>61</v>
      </c>
    </row>
    <row r="198" spans="1:14" ht="15.75" outlineLevel="1" thickBot="1" x14ac:dyDescent="0.3">
      <c r="A198" s="25"/>
      <c r="B198" s="125" t="s">
        <v>62</v>
      </c>
      <c r="C198" s="126" t="str">
        <f>IF(C193&gt;"",C193,"")</f>
        <v>Joesaar Karl</v>
      </c>
      <c r="D198" s="126" t="str">
        <f>IF(G193&gt;"",G193,"")</f>
        <v>Westerlund Samuel</v>
      </c>
      <c r="E198" s="127"/>
      <c r="F198" s="128">
        <v>4</v>
      </c>
      <c r="G198" s="128">
        <v>-3</v>
      </c>
      <c r="H198" s="128">
        <v>-7</v>
      </c>
      <c r="I198" s="128">
        <v>-9</v>
      </c>
      <c r="J198" s="128"/>
      <c r="K198" s="129">
        <f>IF(ISBLANK(F198),"",COUNTIF(F198:J198,"&gt;=0"))</f>
        <v>1</v>
      </c>
      <c r="L198" s="130">
        <f>IF(ISBLANK(F198),"",(IF(LEFT(F198,1)="-",1,0)+IF(LEFT(G198,1)="-",1,0)+IF(LEFT(H198,1)="-",1,0)+IF(LEFT(I198,1)="-",1,0)+IF(LEFT(J198,1)="-",1,0)))</f>
        <v>3</v>
      </c>
      <c r="M198" s="131" t="str">
        <f t="shared" ref="M198:M202" si="13">IF(K198=3,1,"")</f>
        <v/>
      </c>
      <c r="N198" s="131">
        <f t="shared" ref="N198:N202" si="14">IF(L198=3,1,"")</f>
        <v>1</v>
      </c>
    </row>
    <row r="199" spans="1:14" ht="15.75" outlineLevel="1" thickBot="1" x14ac:dyDescent="0.3">
      <c r="A199" s="25"/>
      <c r="B199" s="132" t="s">
        <v>63</v>
      </c>
      <c r="C199" s="126" t="str">
        <f>IF(C194&gt;"",C194,"")</f>
        <v>Taive Valtteri</v>
      </c>
      <c r="D199" s="126" t="str">
        <f>IF(G194&gt;"",G194,"")</f>
        <v>Haapala Leevi</v>
      </c>
      <c r="E199" s="133"/>
      <c r="F199" s="134">
        <v>9</v>
      </c>
      <c r="G199" s="135">
        <v>-4</v>
      </c>
      <c r="H199" s="135">
        <v>-4</v>
      </c>
      <c r="I199" s="135">
        <v>-5</v>
      </c>
      <c r="J199" s="135"/>
      <c r="K199" s="129">
        <f>IF(ISBLANK(F199),"",COUNTIF(F199:J199,"&gt;=0"))</f>
        <v>1</v>
      </c>
      <c r="L199" s="130">
        <f>IF(ISBLANK(F199),"",(IF(LEFT(F199,1)="-",1,0)+IF(LEFT(G199,1)="-",1,0)+IF(LEFT(H199,1)="-",1,0)+IF(LEFT(I199,1)="-",1,0)+IF(LEFT(J199,1)="-",1,0)))</f>
        <v>3</v>
      </c>
      <c r="M199" s="131" t="str">
        <f t="shared" si="13"/>
        <v/>
      </c>
      <c r="N199" s="131">
        <f t="shared" si="14"/>
        <v>1</v>
      </c>
    </row>
    <row r="200" spans="1:14" ht="15.75" outlineLevel="1" thickBot="1" x14ac:dyDescent="0.3">
      <c r="A200" s="25"/>
      <c r="B200" s="136" t="s">
        <v>64</v>
      </c>
      <c r="C200" s="126" t="str">
        <f>IF(C195&gt;"",C195,"")</f>
        <v>Kalander Aki</v>
      </c>
      <c r="D200" s="126" t="str">
        <f>IF(G195&gt;"",G195,"")</f>
        <v>Engberg Elim</v>
      </c>
      <c r="E200" s="137"/>
      <c r="F200" s="134">
        <v>-6</v>
      </c>
      <c r="G200" s="138">
        <v>-4</v>
      </c>
      <c r="H200" s="134">
        <v>-6</v>
      </c>
      <c r="I200" s="134"/>
      <c r="J200" s="134"/>
      <c r="K200" s="129">
        <f>IF(ISBLANK(F200),"",COUNTIF(F200:J200,"&gt;=0"))</f>
        <v>0</v>
      </c>
      <c r="L200" s="130">
        <f>IF(ISBLANK(F200),"",(IF(LEFT(F200,1)="-",1,0)+IF(LEFT(G200,1)="-",1,0)+IF(LEFT(H200,1)="-",1,0)+IF(LEFT(I200,1)="-",1,0)+IF(LEFT(J200,1)="-",1,0)))</f>
        <v>3</v>
      </c>
      <c r="M200" s="131" t="str">
        <f t="shared" si="13"/>
        <v/>
      </c>
      <c r="N200" s="131">
        <f t="shared" si="14"/>
        <v>1</v>
      </c>
    </row>
    <row r="201" spans="1:14" ht="15.75" outlineLevel="1" thickBot="1" x14ac:dyDescent="0.3">
      <c r="A201" s="25"/>
      <c r="B201" s="139" t="s">
        <v>65</v>
      </c>
      <c r="C201" s="126" t="str">
        <f>IF(C193&gt;"",C193,"")</f>
        <v>Joesaar Karl</v>
      </c>
      <c r="D201" s="126" t="str">
        <f>IF(G194&gt;"",G194,"")</f>
        <v>Haapala Leevi</v>
      </c>
      <c r="E201" s="140"/>
      <c r="F201" s="141"/>
      <c r="G201" s="142"/>
      <c r="H201" s="141"/>
      <c r="I201" s="141"/>
      <c r="J201" s="141"/>
      <c r="K201" s="129" t="str">
        <f>IF(ISBLANK(F201),"",COUNTIF(F201:J201,"&gt;=0"))</f>
        <v/>
      </c>
      <c r="L201" s="130" t="str">
        <f>IF(ISBLANK(F201),"",(IF(LEFT(F201,1)="-",1,0)+IF(LEFT(G201,1)="-",1,0)+IF(LEFT(H201,1)="-",1,0)+IF(LEFT(I201,1)="-",1,0)+IF(LEFT(J201,1)="-",1,0)))</f>
        <v/>
      </c>
      <c r="M201" s="131" t="str">
        <f t="shared" si="13"/>
        <v/>
      </c>
      <c r="N201" s="131" t="str">
        <f t="shared" si="14"/>
        <v/>
      </c>
    </row>
    <row r="202" spans="1:14" outlineLevel="1" x14ac:dyDescent="0.25">
      <c r="A202" s="25"/>
      <c r="B202" s="132" t="s">
        <v>66</v>
      </c>
      <c r="C202" s="126" t="str">
        <f>IF(C194&gt;"",C194,"")</f>
        <v>Taive Valtteri</v>
      </c>
      <c r="D202" s="126" t="str">
        <f>IF(G193&gt;"",G193,"")</f>
        <v>Westerlund Samuel</v>
      </c>
      <c r="E202" s="133"/>
      <c r="F202" s="135"/>
      <c r="G202" s="143"/>
      <c r="H202" s="135"/>
      <c r="I202" s="135"/>
      <c r="J202" s="135"/>
      <c r="K202" s="129" t="str">
        <f>IF(ISBLANK(F202),"",COUNTIF(F202:J202,"&gt;=0"))</f>
        <v/>
      </c>
      <c r="L202" s="130" t="str">
        <f>IF(ISBLANK(F202),"",(IF(LEFT(F202,1)="-",1,0)+IF(LEFT(G202,1)="-",1,0)+IF(LEFT(H202,1)="-",1,0)+IF(LEFT(I202,1)="-",1,0)+IF(LEFT(J202,1)="-",1,0)))</f>
        <v/>
      </c>
      <c r="M202" s="131" t="str">
        <f t="shared" si="13"/>
        <v/>
      </c>
      <c r="N202" s="131" t="str">
        <f t="shared" si="14"/>
        <v/>
      </c>
    </row>
    <row r="203" spans="1:14" ht="15.75" outlineLevel="1" x14ac:dyDescent="0.25">
      <c r="A203" s="25"/>
      <c r="B203" s="118"/>
      <c r="C203" s="95"/>
      <c r="D203" s="95"/>
      <c r="E203" s="95"/>
      <c r="F203" s="95"/>
      <c r="G203" s="95"/>
      <c r="H203" s="95"/>
      <c r="I203" s="254" t="s">
        <v>67</v>
      </c>
      <c r="J203" s="255"/>
      <c r="K203" s="144">
        <f>SUM(K198:K202)</f>
        <v>2</v>
      </c>
      <c r="L203" s="144">
        <f>SUM(L198:L202)</f>
        <v>9</v>
      </c>
      <c r="M203" s="144">
        <f>SUM(M198:M202)</f>
        <v>0</v>
      </c>
      <c r="N203" s="144">
        <f>SUM(N198:N202)</f>
        <v>3</v>
      </c>
    </row>
    <row r="204" spans="1:14" ht="15.75" outlineLevel="1" x14ac:dyDescent="0.25">
      <c r="A204" s="25"/>
      <c r="B204" s="145" t="s">
        <v>68</v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146"/>
    </row>
    <row r="205" spans="1:14" ht="15.75" outlineLevel="1" x14ac:dyDescent="0.25">
      <c r="A205" s="25"/>
      <c r="B205" s="147" t="s">
        <v>69</v>
      </c>
      <c r="C205" s="148"/>
      <c r="D205" s="148" t="s">
        <v>70</v>
      </c>
      <c r="E205" s="93"/>
      <c r="F205" s="148"/>
      <c r="G205" s="148" t="s">
        <v>17</v>
      </c>
      <c r="H205" s="93"/>
      <c r="I205" s="148"/>
      <c r="J205" s="149" t="s">
        <v>71</v>
      </c>
      <c r="K205" s="100"/>
      <c r="L205" s="95"/>
      <c r="M205" s="95"/>
      <c r="N205" s="146"/>
    </row>
    <row r="206" spans="1:14" ht="18.75" outlineLevel="1" thickBot="1" x14ac:dyDescent="0.3">
      <c r="A206" s="25"/>
      <c r="B206" s="118"/>
      <c r="C206" s="95"/>
      <c r="D206" s="95"/>
      <c r="E206" s="95"/>
      <c r="F206" s="95"/>
      <c r="G206" s="95"/>
      <c r="H206" s="95"/>
      <c r="I206" s="95"/>
      <c r="J206" s="256" t="str">
        <f>IF(M203=3,C192,IF(N203=3,G192,""))</f>
        <v>MBF 2</v>
      </c>
      <c r="K206" s="256"/>
      <c r="L206" s="256"/>
      <c r="M206" s="256"/>
      <c r="N206" s="257"/>
    </row>
    <row r="207" spans="1:14" ht="18.75" outlineLevel="1" thickBot="1" x14ac:dyDescent="0.3">
      <c r="A207" s="25"/>
      <c r="B207" s="150"/>
      <c r="C207" s="151"/>
      <c r="D207" s="151"/>
      <c r="E207" s="151"/>
      <c r="F207" s="151"/>
      <c r="G207" s="151"/>
      <c r="H207" s="151"/>
      <c r="I207" s="151"/>
      <c r="J207" s="152"/>
      <c r="K207" s="152"/>
      <c r="L207" s="152"/>
      <c r="M207" s="152"/>
      <c r="N207" s="153"/>
    </row>
    <row r="208" spans="1:14" ht="15.75" thickTop="1" x14ac:dyDescent="0.25">
      <c r="A208" s="25"/>
    </row>
    <row r="209" spans="1:14" ht="15.75" thickBot="1" x14ac:dyDescent="0.3">
      <c r="A209" s="88" t="s">
        <v>400</v>
      </c>
    </row>
    <row r="210" spans="1:14" ht="16.5" outlineLevel="1" thickTop="1" x14ac:dyDescent="0.25">
      <c r="A210" s="25"/>
      <c r="B210" s="89"/>
      <c r="C210" s="90"/>
      <c r="D210" s="91"/>
      <c r="E210" s="91"/>
      <c r="F210" s="258" t="s">
        <v>40</v>
      </c>
      <c r="G210" s="259"/>
      <c r="H210" s="260" t="s">
        <v>304</v>
      </c>
      <c r="I210" s="261"/>
      <c r="J210" s="261"/>
      <c r="K210" s="261"/>
      <c r="L210" s="261"/>
      <c r="M210" s="261"/>
      <c r="N210" s="262"/>
    </row>
    <row r="211" spans="1:14" ht="15.75" outlineLevel="1" x14ac:dyDescent="0.25">
      <c r="A211" s="25"/>
      <c r="B211" s="92"/>
      <c r="C211" s="93"/>
      <c r="D211" s="94"/>
      <c r="E211" s="95"/>
      <c r="F211" s="263" t="s">
        <v>41</v>
      </c>
      <c r="G211" s="264"/>
      <c r="H211" s="265" t="s">
        <v>25</v>
      </c>
      <c r="I211" s="266"/>
      <c r="J211" s="266"/>
      <c r="K211" s="266"/>
      <c r="L211" s="266"/>
      <c r="M211" s="266"/>
      <c r="N211" s="267"/>
    </row>
    <row r="212" spans="1:14" ht="15.75" outlineLevel="1" x14ac:dyDescent="0.25">
      <c r="A212" s="25"/>
      <c r="B212" s="96"/>
      <c r="C212" s="97"/>
      <c r="D212" s="95"/>
      <c r="E212" s="95"/>
      <c r="F212" s="268" t="s">
        <v>42</v>
      </c>
      <c r="G212" s="269"/>
      <c r="H212" s="270" t="s">
        <v>107</v>
      </c>
      <c r="I212" s="271"/>
      <c r="J212" s="271"/>
      <c r="K212" s="271"/>
      <c r="L212" s="271"/>
      <c r="M212" s="271"/>
      <c r="N212" s="272"/>
    </row>
    <row r="213" spans="1:14" ht="21" outlineLevel="1" thickBot="1" x14ac:dyDescent="0.35">
      <c r="A213" s="25"/>
      <c r="B213" s="98"/>
      <c r="C213" s="99" t="s">
        <v>43</v>
      </c>
      <c r="D213" s="100"/>
      <c r="E213" s="95"/>
      <c r="F213" s="273" t="s">
        <v>44</v>
      </c>
      <c r="G213" s="274"/>
      <c r="H213" s="275">
        <v>43533</v>
      </c>
      <c r="I213" s="276"/>
      <c r="J213" s="277"/>
      <c r="K213" s="101" t="s">
        <v>45</v>
      </c>
      <c r="L213" s="278"/>
      <c r="M213" s="279"/>
      <c r="N213" s="280"/>
    </row>
    <row r="214" spans="1:14" ht="16.5" outlineLevel="1" thickTop="1" x14ac:dyDescent="0.25">
      <c r="A214" s="25"/>
      <c r="B214" s="102"/>
      <c r="C214" s="103"/>
      <c r="D214" s="95"/>
      <c r="E214" s="95"/>
      <c r="F214" s="104"/>
      <c r="G214" s="103"/>
      <c r="H214" s="103"/>
      <c r="I214" s="105"/>
      <c r="J214" s="106"/>
      <c r="K214" s="107"/>
      <c r="L214" s="107"/>
      <c r="M214" s="107"/>
      <c r="N214" s="108"/>
    </row>
    <row r="215" spans="1:14" ht="16.5" outlineLevel="1" thickBot="1" x14ac:dyDescent="0.3">
      <c r="A215" s="25"/>
      <c r="B215" s="109" t="s">
        <v>46</v>
      </c>
      <c r="C215" s="239" t="s">
        <v>306</v>
      </c>
      <c r="D215" s="240"/>
      <c r="E215" s="110"/>
      <c r="F215" s="111" t="s">
        <v>47</v>
      </c>
      <c r="G215" s="239" t="s">
        <v>181</v>
      </c>
      <c r="H215" s="241"/>
      <c r="I215" s="241"/>
      <c r="J215" s="241"/>
      <c r="K215" s="241"/>
      <c r="L215" s="241"/>
      <c r="M215" s="241"/>
      <c r="N215" s="242"/>
    </row>
    <row r="216" spans="1:14" outlineLevel="1" x14ac:dyDescent="0.25">
      <c r="A216" s="25"/>
      <c r="B216" s="112" t="s">
        <v>48</v>
      </c>
      <c r="C216" s="243" t="s">
        <v>317</v>
      </c>
      <c r="D216" s="244"/>
      <c r="E216" s="113"/>
      <c r="F216" s="114" t="s">
        <v>49</v>
      </c>
      <c r="G216" s="243" t="s">
        <v>225</v>
      </c>
      <c r="H216" s="245"/>
      <c r="I216" s="245"/>
      <c r="J216" s="245"/>
      <c r="K216" s="245"/>
      <c r="L216" s="245"/>
      <c r="M216" s="245"/>
      <c r="N216" s="246"/>
    </row>
    <row r="217" spans="1:14" outlineLevel="1" x14ac:dyDescent="0.25">
      <c r="A217" s="25"/>
      <c r="B217" s="115" t="s">
        <v>50</v>
      </c>
      <c r="C217" s="247" t="s">
        <v>322</v>
      </c>
      <c r="D217" s="248"/>
      <c r="E217" s="113"/>
      <c r="F217" s="116" t="s">
        <v>51</v>
      </c>
      <c r="G217" s="249" t="s">
        <v>162</v>
      </c>
      <c r="H217" s="250"/>
      <c r="I217" s="250"/>
      <c r="J217" s="250"/>
      <c r="K217" s="250"/>
      <c r="L217" s="250"/>
      <c r="M217" s="250"/>
      <c r="N217" s="251"/>
    </row>
    <row r="218" spans="1:14" outlineLevel="1" x14ac:dyDescent="0.25">
      <c r="A218" s="25"/>
      <c r="B218" s="115" t="s">
        <v>52</v>
      </c>
      <c r="C218" s="247" t="s">
        <v>324</v>
      </c>
      <c r="D218" s="248"/>
      <c r="E218" s="113"/>
      <c r="F218" s="117" t="s">
        <v>53</v>
      </c>
      <c r="G218" s="249" t="s">
        <v>159</v>
      </c>
      <c r="H218" s="250"/>
      <c r="I218" s="250"/>
      <c r="J218" s="250"/>
      <c r="K218" s="250"/>
      <c r="L218" s="250"/>
      <c r="M218" s="250"/>
      <c r="N218" s="251"/>
    </row>
    <row r="219" spans="1:14" ht="15.75" outlineLevel="1" x14ac:dyDescent="0.25">
      <c r="A219" s="25"/>
      <c r="B219" s="118"/>
      <c r="C219" s="95"/>
      <c r="D219" s="95"/>
      <c r="E219" s="95"/>
      <c r="F219" s="104"/>
      <c r="G219" s="119"/>
      <c r="H219" s="119"/>
      <c r="I219" s="119"/>
      <c r="J219" s="95"/>
      <c r="K219" s="95"/>
      <c r="L219" s="95"/>
      <c r="M219" s="120"/>
      <c r="N219" s="121"/>
    </row>
    <row r="220" spans="1:14" ht="16.5" outlineLevel="1" thickBot="1" x14ac:dyDescent="0.3">
      <c r="A220" s="25"/>
      <c r="B220" s="122" t="s">
        <v>54</v>
      </c>
      <c r="C220" s="95"/>
      <c r="D220" s="95"/>
      <c r="E220" s="95"/>
      <c r="F220" s="123" t="s">
        <v>55</v>
      </c>
      <c r="G220" s="123" t="s">
        <v>56</v>
      </c>
      <c r="H220" s="123" t="s">
        <v>57</v>
      </c>
      <c r="I220" s="123" t="s">
        <v>58</v>
      </c>
      <c r="J220" s="123" t="s">
        <v>59</v>
      </c>
      <c r="K220" s="252" t="s">
        <v>4</v>
      </c>
      <c r="L220" s="253"/>
      <c r="M220" s="123" t="s">
        <v>60</v>
      </c>
      <c r="N220" s="124" t="s">
        <v>61</v>
      </c>
    </row>
    <row r="221" spans="1:14" ht="15.75" outlineLevel="1" thickBot="1" x14ac:dyDescent="0.3">
      <c r="A221" s="25"/>
      <c r="B221" s="125" t="s">
        <v>62</v>
      </c>
      <c r="C221" s="126" t="str">
        <f>IF(C216&gt;"",C216,"")</f>
        <v>Khosravi Sam</v>
      </c>
      <c r="D221" s="126" t="str">
        <f>IF(G216&gt;"",G216,"")</f>
        <v>Räsänen Joona</v>
      </c>
      <c r="E221" s="127"/>
      <c r="F221" s="128">
        <v>4</v>
      </c>
      <c r="G221" s="128">
        <v>6</v>
      </c>
      <c r="H221" s="128">
        <v>2</v>
      </c>
      <c r="I221" s="128"/>
      <c r="J221" s="128"/>
      <c r="K221" s="129">
        <f>IF(ISBLANK(F221),"",COUNTIF(F221:J221,"&gt;=0"))</f>
        <v>3</v>
      </c>
      <c r="L221" s="130">
        <f>IF(ISBLANK(F221),"",(IF(LEFT(F221,1)="-",1,0)+IF(LEFT(G221,1)="-",1,0)+IF(LEFT(H221,1)="-",1,0)+IF(LEFT(I221,1)="-",1,0)+IF(LEFT(J221,1)="-",1,0)))</f>
        <v>0</v>
      </c>
      <c r="M221" s="131">
        <f t="shared" ref="M221:M225" si="15">IF(K221=3,1,"")</f>
        <v>1</v>
      </c>
      <c r="N221" s="131" t="str">
        <f t="shared" ref="N221:N225" si="16">IF(L221=3,1,"")</f>
        <v/>
      </c>
    </row>
    <row r="222" spans="1:14" ht="15.75" outlineLevel="1" thickBot="1" x14ac:dyDescent="0.3">
      <c r="A222" s="25"/>
      <c r="B222" s="132" t="s">
        <v>63</v>
      </c>
      <c r="C222" s="126" t="str">
        <f>IF(C217&gt;"",C217,"")</f>
        <v>Vesalainen Rasmus</v>
      </c>
      <c r="D222" s="126" t="str">
        <f>IF(G217&gt;"",G217,"")</f>
        <v>Penttilä Turo</v>
      </c>
      <c r="E222" s="133"/>
      <c r="F222" s="134">
        <v>2</v>
      </c>
      <c r="G222" s="135">
        <v>-11</v>
      </c>
      <c r="H222" s="135">
        <v>-4</v>
      </c>
      <c r="I222" s="135">
        <v>-4</v>
      </c>
      <c r="J222" s="135"/>
      <c r="K222" s="129">
        <f>IF(ISBLANK(F222),"",COUNTIF(F222:J222,"&gt;=0"))</f>
        <v>1</v>
      </c>
      <c r="L222" s="130">
        <f>IF(ISBLANK(F222),"",(IF(LEFT(F222,1)="-",1,0)+IF(LEFT(G222,1)="-",1,0)+IF(LEFT(H222,1)="-",1,0)+IF(LEFT(I222,1)="-",1,0)+IF(LEFT(J222,1)="-",1,0)))</f>
        <v>3</v>
      </c>
      <c r="M222" s="131" t="str">
        <f t="shared" si="15"/>
        <v/>
      </c>
      <c r="N222" s="131">
        <f t="shared" si="16"/>
        <v>1</v>
      </c>
    </row>
    <row r="223" spans="1:14" ht="15.75" outlineLevel="1" thickBot="1" x14ac:dyDescent="0.3">
      <c r="A223" s="25"/>
      <c r="B223" s="136" t="s">
        <v>64</v>
      </c>
      <c r="C223" s="126" t="str">
        <f>IF(C218&gt;"",C218,"")</f>
        <v>Vesalainen Matias</v>
      </c>
      <c r="D223" s="126" t="str">
        <f>IF(G218&gt;"",G218,"")</f>
        <v>Sibelius Oskar</v>
      </c>
      <c r="E223" s="137"/>
      <c r="F223" s="134">
        <v>5</v>
      </c>
      <c r="G223" s="138">
        <v>2</v>
      </c>
      <c r="H223" s="134">
        <v>2</v>
      </c>
      <c r="I223" s="134"/>
      <c r="J223" s="134"/>
      <c r="K223" s="129">
        <f>IF(ISBLANK(F223),"",COUNTIF(F223:J223,"&gt;=0"))</f>
        <v>3</v>
      </c>
      <c r="L223" s="130">
        <f>IF(ISBLANK(F223),"",(IF(LEFT(F223,1)="-",1,0)+IF(LEFT(G223,1)="-",1,0)+IF(LEFT(H223,1)="-",1,0)+IF(LEFT(I223,1)="-",1,0)+IF(LEFT(J223,1)="-",1,0)))</f>
        <v>0</v>
      </c>
      <c r="M223" s="131">
        <f t="shared" si="15"/>
        <v>1</v>
      </c>
      <c r="N223" s="131" t="str">
        <f t="shared" si="16"/>
        <v/>
      </c>
    </row>
    <row r="224" spans="1:14" ht="15.75" outlineLevel="1" thickBot="1" x14ac:dyDescent="0.3">
      <c r="A224" s="25"/>
      <c r="B224" s="139" t="s">
        <v>65</v>
      </c>
      <c r="C224" s="126" t="str">
        <f>IF(C216&gt;"",C216,"")</f>
        <v>Khosravi Sam</v>
      </c>
      <c r="D224" s="126" t="str">
        <f>IF(G217&gt;"",G217,"")</f>
        <v>Penttilä Turo</v>
      </c>
      <c r="E224" s="140"/>
      <c r="F224" s="141">
        <v>6</v>
      </c>
      <c r="G224" s="142">
        <v>6</v>
      </c>
      <c r="H224" s="141">
        <v>4</v>
      </c>
      <c r="I224" s="141"/>
      <c r="J224" s="141"/>
      <c r="K224" s="129">
        <f>IF(ISBLANK(F224),"",COUNTIF(F224:J224,"&gt;=0"))</f>
        <v>3</v>
      </c>
      <c r="L224" s="130">
        <f>IF(ISBLANK(F224),"",(IF(LEFT(F224,1)="-",1,0)+IF(LEFT(G224,1)="-",1,0)+IF(LEFT(H224,1)="-",1,0)+IF(LEFT(I224,1)="-",1,0)+IF(LEFT(J224,1)="-",1,0)))</f>
        <v>0</v>
      </c>
      <c r="M224" s="131">
        <f t="shared" si="15"/>
        <v>1</v>
      </c>
      <c r="N224" s="131" t="str">
        <f t="shared" si="16"/>
        <v/>
      </c>
    </row>
    <row r="225" spans="1:14" outlineLevel="1" x14ac:dyDescent="0.25">
      <c r="A225" s="25"/>
      <c r="B225" s="132" t="s">
        <v>66</v>
      </c>
      <c r="C225" s="126" t="str">
        <f>IF(C217&gt;"",C217,"")</f>
        <v>Vesalainen Rasmus</v>
      </c>
      <c r="D225" s="126" t="str">
        <f>IF(G216&gt;"",G216,"")</f>
        <v>Räsänen Joona</v>
      </c>
      <c r="E225" s="133"/>
      <c r="F225" s="135"/>
      <c r="G225" s="143"/>
      <c r="H225" s="135"/>
      <c r="I225" s="135"/>
      <c r="J225" s="135"/>
      <c r="K225" s="129" t="str">
        <f>IF(ISBLANK(F225),"",COUNTIF(F225:J225,"&gt;=0"))</f>
        <v/>
      </c>
      <c r="L225" s="130" t="str">
        <f>IF(ISBLANK(F225),"",(IF(LEFT(F225,1)="-",1,0)+IF(LEFT(G225,1)="-",1,0)+IF(LEFT(H225,1)="-",1,0)+IF(LEFT(I225,1)="-",1,0)+IF(LEFT(J225,1)="-",1,0)))</f>
        <v/>
      </c>
      <c r="M225" s="131" t="str">
        <f t="shared" si="15"/>
        <v/>
      </c>
      <c r="N225" s="131" t="str">
        <f t="shared" si="16"/>
        <v/>
      </c>
    </row>
    <row r="226" spans="1:14" ht="15.75" outlineLevel="1" x14ac:dyDescent="0.25">
      <c r="A226" s="25"/>
      <c r="B226" s="118"/>
      <c r="C226" s="95"/>
      <c r="D226" s="95"/>
      <c r="E226" s="95"/>
      <c r="F226" s="95"/>
      <c r="G226" s="95"/>
      <c r="H226" s="95"/>
      <c r="I226" s="254" t="s">
        <v>67</v>
      </c>
      <c r="J226" s="255"/>
      <c r="K226" s="144">
        <f>SUM(K221:K225)</f>
        <v>10</v>
      </c>
      <c r="L226" s="144">
        <f>SUM(L221:L225)</f>
        <v>3</v>
      </c>
      <c r="M226" s="144">
        <f>SUM(M221:M225)</f>
        <v>3</v>
      </c>
      <c r="N226" s="144">
        <f>SUM(N221:N225)</f>
        <v>1</v>
      </c>
    </row>
    <row r="227" spans="1:14" ht="15.75" outlineLevel="1" x14ac:dyDescent="0.25">
      <c r="A227" s="25"/>
      <c r="B227" s="145" t="s">
        <v>68</v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146"/>
    </row>
    <row r="228" spans="1:14" ht="15.75" outlineLevel="1" x14ac:dyDescent="0.25">
      <c r="A228" s="25"/>
      <c r="B228" s="147" t="s">
        <v>69</v>
      </c>
      <c r="C228" s="148"/>
      <c r="D228" s="148" t="s">
        <v>70</v>
      </c>
      <c r="E228" s="93"/>
      <c r="F228" s="148"/>
      <c r="G228" s="148" t="s">
        <v>17</v>
      </c>
      <c r="H228" s="93"/>
      <c r="I228" s="148"/>
      <c r="J228" s="149" t="s">
        <v>71</v>
      </c>
      <c r="K228" s="100"/>
      <c r="L228" s="95"/>
      <c r="M228" s="95"/>
      <c r="N228" s="146"/>
    </row>
    <row r="229" spans="1:14" ht="18.75" outlineLevel="1" thickBot="1" x14ac:dyDescent="0.3">
      <c r="A229" s="25"/>
      <c r="B229" s="118"/>
      <c r="C229" s="95"/>
      <c r="D229" s="95"/>
      <c r="E229" s="95"/>
      <c r="F229" s="95"/>
      <c r="G229" s="95"/>
      <c r="H229" s="95"/>
      <c r="I229" s="95"/>
      <c r="J229" s="256" t="str">
        <f>IF(M226=3,C215,IF(N226=3,G215,""))</f>
        <v>KoKa</v>
      </c>
      <c r="K229" s="256"/>
      <c r="L229" s="256"/>
      <c r="M229" s="256"/>
      <c r="N229" s="257"/>
    </row>
    <row r="230" spans="1:14" ht="18.75" outlineLevel="1" thickBot="1" x14ac:dyDescent="0.3">
      <c r="A230" s="25"/>
      <c r="B230" s="150"/>
      <c r="C230" s="151"/>
      <c r="D230" s="151"/>
      <c r="E230" s="151"/>
      <c r="F230" s="151"/>
      <c r="G230" s="151"/>
      <c r="H230" s="151"/>
      <c r="I230" s="151"/>
      <c r="J230" s="152"/>
      <c r="K230" s="152"/>
      <c r="L230" s="152"/>
      <c r="M230" s="152"/>
      <c r="N230" s="153"/>
    </row>
    <row r="231" spans="1:14" ht="15.75" thickTop="1" x14ac:dyDescent="0.25">
      <c r="A231" s="25"/>
    </row>
    <row r="232" spans="1:14" ht="15.75" thickBot="1" x14ac:dyDescent="0.3">
      <c r="A232" s="88" t="s">
        <v>401</v>
      </c>
    </row>
    <row r="233" spans="1:14" ht="16.5" outlineLevel="1" thickTop="1" x14ac:dyDescent="0.25">
      <c r="A233" s="25"/>
      <c r="B233" s="89"/>
      <c r="C233" s="90"/>
      <c r="D233" s="91"/>
      <c r="E233" s="91"/>
      <c r="F233" s="258" t="s">
        <v>40</v>
      </c>
      <c r="G233" s="259"/>
      <c r="H233" s="260" t="s">
        <v>304</v>
      </c>
      <c r="I233" s="261"/>
      <c r="J233" s="261"/>
      <c r="K233" s="261"/>
      <c r="L233" s="261"/>
      <c r="M233" s="261"/>
      <c r="N233" s="262"/>
    </row>
    <row r="234" spans="1:14" ht="15.75" outlineLevel="1" x14ac:dyDescent="0.25">
      <c r="A234" s="25"/>
      <c r="B234" s="92"/>
      <c r="C234" s="93"/>
      <c r="D234" s="94"/>
      <c r="E234" s="95"/>
      <c r="F234" s="263" t="s">
        <v>41</v>
      </c>
      <c r="G234" s="264"/>
      <c r="H234" s="265" t="s">
        <v>25</v>
      </c>
      <c r="I234" s="266"/>
      <c r="J234" s="266"/>
      <c r="K234" s="266"/>
      <c r="L234" s="266"/>
      <c r="M234" s="266"/>
      <c r="N234" s="267"/>
    </row>
    <row r="235" spans="1:14" ht="15.75" outlineLevel="1" x14ac:dyDescent="0.25">
      <c r="A235" s="25"/>
      <c r="B235" s="96"/>
      <c r="C235" s="97"/>
      <c r="D235" s="95"/>
      <c r="E235" s="95"/>
      <c r="F235" s="268" t="s">
        <v>42</v>
      </c>
      <c r="G235" s="269"/>
      <c r="H235" s="270" t="s">
        <v>107</v>
      </c>
      <c r="I235" s="271"/>
      <c r="J235" s="271"/>
      <c r="K235" s="271"/>
      <c r="L235" s="271"/>
      <c r="M235" s="271"/>
      <c r="N235" s="272"/>
    </row>
    <row r="236" spans="1:14" ht="21" outlineLevel="1" thickBot="1" x14ac:dyDescent="0.35">
      <c r="A236" s="25"/>
      <c r="B236" s="98"/>
      <c r="C236" s="99" t="s">
        <v>43</v>
      </c>
      <c r="D236" s="100"/>
      <c r="E236" s="95"/>
      <c r="F236" s="273" t="s">
        <v>44</v>
      </c>
      <c r="G236" s="274"/>
      <c r="H236" s="275">
        <v>43533</v>
      </c>
      <c r="I236" s="276"/>
      <c r="J236" s="277"/>
      <c r="K236" s="101" t="s">
        <v>45</v>
      </c>
      <c r="L236" s="278"/>
      <c r="M236" s="279"/>
      <c r="N236" s="280"/>
    </row>
    <row r="237" spans="1:14" ht="16.5" outlineLevel="1" thickTop="1" x14ac:dyDescent="0.25">
      <c r="A237" s="25"/>
      <c r="B237" s="102"/>
      <c r="C237" s="103"/>
      <c r="D237" s="95"/>
      <c r="E237" s="95"/>
      <c r="F237" s="104"/>
      <c r="G237" s="103"/>
      <c r="H237" s="103"/>
      <c r="I237" s="105"/>
      <c r="J237" s="106"/>
      <c r="K237" s="107"/>
      <c r="L237" s="107"/>
      <c r="M237" s="107"/>
      <c r="N237" s="108"/>
    </row>
    <row r="238" spans="1:14" ht="16.5" outlineLevel="1" thickBot="1" x14ac:dyDescent="0.3">
      <c r="A238" s="25"/>
      <c r="B238" s="109" t="s">
        <v>46</v>
      </c>
      <c r="C238" s="239" t="s">
        <v>230</v>
      </c>
      <c r="D238" s="240"/>
      <c r="E238" s="110"/>
      <c r="F238" s="111" t="s">
        <v>47</v>
      </c>
      <c r="G238" s="239" t="s">
        <v>30</v>
      </c>
      <c r="H238" s="241"/>
      <c r="I238" s="241"/>
      <c r="J238" s="241"/>
      <c r="K238" s="241"/>
      <c r="L238" s="241"/>
      <c r="M238" s="241"/>
      <c r="N238" s="242"/>
    </row>
    <row r="239" spans="1:14" outlineLevel="1" x14ac:dyDescent="0.25">
      <c r="A239" s="25"/>
      <c r="B239" s="112" t="s">
        <v>48</v>
      </c>
      <c r="C239" s="243" t="s">
        <v>229</v>
      </c>
      <c r="D239" s="244"/>
      <c r="E239" s="113"/>
      <c r="F239" s="114" t="s">
        <v>49</v>
      </c>
      <c r="G239" s="243" t="s">
        <v>335</v>
      </c>
      <c r="H239" s="245"/>
      <c r="I239" s="245"/>
      <c r="J239" s="245"/>
      <c r="K239" s="245"/>
      <c r="L239" s="245"/>
      <c r="M239" s="245"/>
      <c r="N239" s="246"/>
    </row>
    <row r="240" spans="1:14" outlineLevel="1" x14ac:dyDescent="0.25">
      <c r="A240" s="25"/>
      <c r="B240" s="115" t="s">
        <v>50</v>
      </c>
      <c r="C240" s="247" t="s">
        <v>380</v>
      </c>
      <c r="D240" s="248"/>
      <c r="E240" s="113"/>
      <c r="F240" s="116" t="s">
        <v>51</v>
      </c>
      <c r="G240" s="249" t="s">
        <v>223</v>
      </c>
      <c r="H240" s="250"/>
      <c r="I240" s="250"/>
      <c r="J240" s="250"/>
      <c r="K240" s="250"/>
      <c r="L240" s="250"/>
      <c r="M240" s="250"/>
      <c r="N240" s="251"/>
    </row>
    <row r="241" spans="1:14" outlineLevel="1" x14ac:dyDescent="0.25">
      <c r="A241" s="25"/>
      <c r="B241" s="115" t="s">
        <v>52</v>
      </c>
      <c r="C241" s="247" t="s">
        <v>381</v>
      </c>
      <c r="D241" s="248"/>
      <c r="E241" s="113"/>
      <c r="F241" s="117" t="s">
        <v>53</v>
      </c>
      <c r="G241" s="249" t="s">
        <v>175</v>
      </c>
      <c r="H241" s="250"/>
      <c r="I241" s="250"/>
      <c r="J241" s="250"/>
      <c r="K241" s="250"/>
      <c r="L241" s="250"/>
      <c r="M241" s="250"/>
      <c r="N241" s="251"/>
    </row>
    <row r="242" spans="1:14" ht="15.75" outlineLevel="1" x14ac:dyDescent="0.25">
      <c r="A242" s="25"/>
      <c r="B242" s="118"/>
      <c r="C242" s="95"/>
      <c r="D242" s="95"/>
      <c r="E242" s="95"/>
      <c r="F242" s="104"/>
      <c r="G242" s="119"/>
      <c r="H242" s="119"/>
      <c r="I242" s="119"/>
      <c r="J242" s="95"/>
      <c r="K242" s="95"/>
      <c r="L242" s="95"/>
      <c r="M242" s="120"/>
      <c r="N242" s="121"/>
    </row>
    <row r="243" spans="1:14" ht="16.5" outlineLevel="1" thickBot="1" x14ac:dyDescent="0.3">
      <c r="A243" s="25"/>
      <c r="B243" s="122" t="s">
        <v>54</v>
      </c>
      <c r="C243" s="95"/>
      <c r="D243" s="95"/>
      <c r="E243" s="95"/>
      <c r="F243" s="123" t="s">
        <v>55</v>
      </c>
      <c r="G243" s="123" t="s">
        <v>56</v>
      </c>
      <c r="H243" s="123" t="s">
        <v>57</v>
      </c>
      <c r="I243" s="123" t="s">
        <v>58</v>
      </c>
      <c r="J243" s="123" t="s">
        <v>59</v>
      </c>
      <c r="K243" s="252" t="s">
        <v>4</v>
      </c>
      <c r="L243" s="253"/>
      <c r="M243" s="123" t="s">
        <v>60</v>
      </c>
      <c r="N243" s="124" t="s">
        <v>61</v>
      </c>
    </row>
    <row r="244" spans="1:14" ht="15.75" outlineLevel="1" thickBot="1" x14ac:dyDescent="0.3">
      <c r="A244" s="25"/>
      <c r="B244" s="125" t="s">
        <v>62</v>
      </c>
      <c r="C244" s="126" t="str">
        <f>IF(C239&gt;"",C239,"")</f>
        <v>Laine Aleksi</v>
      </c>
      <c r="D244" s="126" t="str">
        <f>IF(G239&gt;"",G239,"")</f>
        <v>Kylliö Joonas</v>
      </c>
      <c r="E244" s="127"/>
      <c r="F244" s="128">
        <v>-8</v>
      </c>
      <c r="G244" s="128">
        <v>-3</v>
      </c>
      <c r="H244" s="128">
        <v>-8</v>
      </c>
      <c r="I244" s="128"/>
      <c r="J244" s="128"/>
      <c r="K244" s="129">
        <f>IF(ISBLANK(F244),"",COUNTIF(F244:J244,"&gt;=0"))</f>
        <v>0</v>
      </c>
      <c r="L244" s="130">
        <f>IF(ISBLANK(F244),"",(IF(LEFT(F244,1)="-",1,0)+IF(LEFT(G244,1)="-",1,0)+IF(LEFT(H244,1)="-",1,0)+IF(LEFT(I244,1)="-",1,0)+IF(LEFT(J244,1)="-",1,0)))</f>
        <v>3</v>
      </c>
      <c r="M244" s="131" t="str">
        <f t="shared" ref="M244:M248" si="17">IF(K244=3,1,"")</f>
        <v/>
      </c>
      <c r="N244" s="131">
        <f t="shared" ref="N244:N248" si="18">IF(L244=3,1,"")</f>
        <v>1</v>
      </c>
    </row>
    <row r="245" spans="1:14" ht="15.75" outlineLevel="1" thickBot="1" x14ac:dyDescent="0.3">
      <c r="A245" s="25"/>
      <c r="B245" s="132" t="s">
        <v>63</v>
      </c>
      <c r="C245" s="126" t="str">
        <f>IF(C240&gt;"",C240,"")</f>
        <v>Taavela Juuso</v>
      </c>
      <c r="D245" s="126" t="str">
        <f>IF(G240&gt;"",G240,"")</f>
        <v>Tran Daniel</v>
      </c>
      <c r="E245" s="133"/>
      <c r="F245" s="134">
        <v>-10</v>
      </c>
      <c r="G245" s="135">
        <v>-8</v>
      </c>
      <c r="H245" s="135">
        <v>-8</v>
      </c>
      <c r="I245" s="135"/>
      <c r="J245" s="135"/>
      <c r="K245" s="129">
        <f>IF(ISBLANK(F245),"",COUNTIF(F245:J245,"&gt;=0"))</f>
        <v>0</v>
      </c>
      <c r="L245" s="130">
        <f>IF(ISBLANK(F245),"",(IF(LEFT(F245,1)="-",1,0)+IF(LEFT(G245,1)="-",1,0)+IF(LEFT(H245,1)="-",1,0)+IF(LEFT(I245,1)="-",1,0)+IF(LEFT(J245,1)="-",1,0)))</f>
        <v>3</v>
      </c>
      <c r="M245" s="131" t="str">
        <f t="shared" si="17"/>
        <v/>
      </c>
      <c r="N245" s="131">
        <f t="shared" si="18"/>
        <v>1</v>
      </c>
    </row>
    <row r="246" spans="1:14" ht="15.75" outlineLevel="1" thickBot="1" x14ac:dyDescent="0.3">
      <c r="A246" s="25"/>
      <c r="B246" s="136" t="s">
        <v>64</v>
      </c>
      <c r="C246" s="126" t="str">
        <f>IF(C241&gt;"",C241,"")</f>
        <v>Kuuri-Riutta Konsta</v>
      </c>
      <c r="D246" s="126" t="str">
        <f>IF(G241&gt;"",G241,"")</f>
        <v>Kim Woobin</v>
      </c>
      <c r="E246" s="137"/>
      <c r="F246" s="134">
        <v>-7</v>
      </c>
      <c r="G246" s="138">
        <v>-6</v>
      </c>
      <c r="H246" s="134">
        <v>-3</v>
      </c>
      <c r="I246" s="134"/>
      <c r="J246" s="134"/>
      <c r="K246" s="129">
        <f>IF(ISBLANK(F246),"",COUNTIF(F246:J246,"&gt;=0"))</f>
        <v>0</v>
      </c>
      <c r="L246" s="130">
        <f>IF(ISBLANK(F246),"",(IF(LEFT(F246,1)="-",1,0)+IF(LEFT(G246,1)="-",1,0)+IF(LEFT(H246,1)="-",1,0)+IF(LEFT(I246,1)="-",1,0)+IF(LEFT(J246,1)="-",1,0)))</f>
        <v>3</v>
      </c>
      <c r="M246" s="131" t="str">
        <f t="shared" si="17"/>
        <v/>
      </c>
      <c r="N246" s="131">
        <f t="shared" si="18"/>
        <v>1</v>
      </c>
    </row>
    <row r="247" spans="1:14" ht="15.75" outlineLevel="1" thickBot="1" x14ac:dyDescent="0.3">
      <c r="A247" s="25"/>
      <c r="B247" s="139" t="s">
        <v>65</v>
      </c>
      <c r="C247" s="126" t="str">
        <f>IF(C239&gt;"",C239,"")</f>
        <v>Laine Aleksi</v>
      </c>
      <c r="D247" s="126" t="str">
        <f>IF(G240&gt;"",G240,"")</f>
        <v>Tran Daniel</v>
      </c>
      <c r="E247" s="140"/>
      <c r="F247" s="141"/>
      <c r="G247" s="142"/>
      <c r="H247" s="141"/>
      <c r="I247" s="141"/>
      <c r="J247" s="141"/>
      <c r="K247" s="129" t="str">
        <f>IF(ISBLANK(F247),"",COUNTIF(F247:J247,"&gt;=0"))</f>
        <v/>
      </c>
      <c r="L247" s="130" t="str">
        <f>IF(ISBLANK(F247),"",(IF(LEFT(F247,1)="-",1,0)+IF(LEFT(G247,1)="-",1,0)+IF(LEFT(H247,1)="-",1,0)+IF(LEFT(I247,1)="-",1,0)+IF(LEFT(J247,1)="-",1,0)))</f>
        <v/>
      </c>
      <c r="M247" s="131" t="str">
        <f t="shared" si="17"/>
        <v/>
      </c>
      <c r="N247" s="131" t="str">
        <f t="shared" si="18"/>
        <v/>
      </c>
    </row>
    <row r="248" spans="1:14" outlineLevel="1" x14ac:dyDescent="0.25">
      <c r="A248" s="25"/>
      <c r="B248" s="132" t="s">
        <v>66</v>
      </c>
      <c r="C248" s="126" t="str">
        <f>IF(C240&gt;"",C240,"")</f>
        <v>Taavela Juuso</v>
      </c>
      <c r="D248" s="126" t="str">
        <f>IF(G239&gt;"",G239,"")</f>
        <v>Kylliö Joonas</v>
      </c>
      <c r="E248" s="133"/>
      <c r="F248" s="135"/>
      <c r="G248" s="143"/>
      <c r="H248" s="135"/>
      <c r="I248" s="135"/>
      <c r="J248" s="135"/>
      <c r="K248" s="129" t="str">
        <f>IF(ISBLANK(F248),"",COUNTIF(F248:J248,"&gt;=0"))</f>
        <v/>
      </c>
      <c r="L248" s="130" t="str">
        <f>IF(ISBLANK(F248),"",(IF(LEFT(F248,1)="-",1,0)+IF(LEFT(G248,1)="-",1,0)+IF(LEFT(H248,1)="-",1,0)+IF(LEFT(I248,1)="-",1,0)+IF(LEFT(J248,1)="-",1,0)))</f>
        <v/>
      </c>
      <c r="M248" s="131" t="str">
        <f t="shared" si="17"/>
        <v/>
      </c>
      <c r="N248" s="131" t="str">
        <f t="shared" si="18"/>
        <v/>
      </c>
    </row>
    <row r="249" spans="1:14" ht="15.75" outlineLevel="1" x14ac:dyDescent="0.25">
      <c r="A249" s="25"/>
      <c r="B249" s="118"/>
      <c r="C249" s="95"/>
      <c r="D249" s="95"/>
      <c r="E249" s="95"/>
      <c r="F249" s="95"/>
      <c r="G249" s="95"/>
      <c r="H249" s="95"/>
      <c r="I249" s="254" t="s">
        <v>67</v>
      </c>
      <c r="J249" s="255"/>
      <c r="K249" s="144">
        <f>SUM(K244:K248)</f>
        <v>0</v>
      </c>
      <c r="L249" s="144">
        <f>SUM(L244:L248)</f>
        <v>9</v>
      </c>
      <c r="M249" s="144">
        <f>SUM(M244:M248)</f>
        <v>0</v>
      </c>
      <c r="N249" s="144">
        <f>SUM(N244:N248)</f>
        <v>3</v>
      </c>
    </row>
    <row r="250" spans="1:14" ht="15.75" outlineLevel="1" x14ac:dyDescent="0.25">
      <c r="A250" s="25"/>
      <c r="B250" s="145" t="s">
        <v>68</v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146"/>
    </row>
    <row r="251" spans="1:14" ht="15.75" outlineLevel="1" x14ac:dyDescent="0.25">
      <c r="A251" s="25"/>
      <c r="B251" s="147" t="s">
        <v>69</v>
      </c>
      <c r="C251" s="148"/>
      <c r="D251" s="148" t="s">
        <v>70</v>
      </c>
      <c r="E251" s="93"/>
      <c r="F251" s="148"/>
      <c r="G251" s="148" t="s">
        <v>17</v>
      </c>
      <c r="H251" s="93"/>
      <c r="I251" s="148"/>
      <c r="J251" s="149" t="s">
        <v>71</v>
      </c>
      <c r="K251" s="100"/>
      <c r="L251" s="95"/>
      <c r="M251" s="95"/>
      <c r="N251" s="146"/>
    </row>
    <row r="252" spans="1:14" ht="18.75" outlineLevel="1" thickBot="1" x14ac:dyDescent="0.3">
      <c r="A252" s="25"/>
      <c r="B252" s="118"/>
      <c r="C252" s="95"/>
      <c r="D252" s="95"/>
      <c r="E252" s="95"/>
      <c r="F252" s="95"/>
      <c r="G252" s="95"/>
      <c r="H252" s="95"/>
      <c r="I252" s="95"/>
      <c r="J252" s="256" t="str">
        <f>IF(M249=3,C238,IF(N249=3,G238,""))</f>
        <v>TIP-70</v>
      </c>
      <c r="K252" s="256"/>
      <c r="L252" s="256"/>
      <c r="M252" s="256"/>
      <c r="N252" s="257"/>
    </row>
    <row r="253" spans="1:14" ht="18.75" outlineLevel="1" thickBot="1" x14ac:dyDescent="0.3">
      <c r="A253" s="25"/>
      <c r="B253" s="150"/>
      <c r="C253" s="151"/>
      <c r="D253" s="151"/>
      <c r="E253" s="151"/>
      <c r="F253" s="151"/>
      <c r="G253" s="151"/>
      <c r="H253" s="151"/>
      <c r="I253" s="151"/>
      <c r="J253" s="152"/>
      <c r="K253" s="152"/>
      <c r="L253" s="152"/>
      <c r="M253" s="152"/>
      <c r="N253" s="153"/>
    </row>
    <row r="254" spans="1:14" ht="15.75" thickTop="1" x14ac:dyDescent="0.25">
      <c r="A254" s="25"/>
    </row>
    <row r="255" spans="1:14" ht="15.75" thickBot="1" x14ac:dyDescent="0.3">
      <c r="A255" s="88" t="s">
        <v>402</v>
      </c>
    </row>
    <row r="256" spans="1:14" ht="16.5" outlineLevel="1" thickTop="1" x14ac:dyDescent="0.25">
      <c r="A256" s="25"/>
      <c r="B256" s="89"/>
      <c r="C256" s="90"/>
      <c r="D256" s="91"/>
      <c r="E256" s="91"/>
      <c r="F256" s="258" t="s">
        <v>40</v>
      </c>
      <c r="G256" s="259"/>
      <c r="H256" s="260" t="s">
        <v>304</v>
      </c>
      <c r="I256" s="261"/>
      <c r="J256" s="261"/>
      <c r="K256" s="261"/>
      <c r="L256" s="261"/>
      <c r="M256" s="261"/>
      <c r="N256" s="262"/>
    </row>
    <row r="257" spans="1:14" ht="15.75" outlineLevel="1" x14ac:dyDescent="0.25">
      <c r="A257" s="25"/>
      <c r="B257" s="92"/>
      <c r="C257" s="93"/>
      <c r="D257" s="94"/>
      <c r="E257" s="95"/>
      <c r="F257" s="263" t="s">
        <v>41</v>
      </c>
      <c r="G257" s="264"/>
      <c r="H257" s="265" t="s">
        <v>25</v>
      </c>
      <c r="I257" s="266"/>
      <c r="J257" s="266"/>
      <c r="K257" s="266"/>
      <c r="L257" s="266"/>
      <c r="M257" s="266"/>
      <c r="N257" s="267"/>
    </row>
    <row r="258" spans="1:14" ht="15.75" outlineLevel="1" x14ac:dyDescent="0.25">
      <c r="A258" s="25"/>
      <c r="B258" s="96"/>
      <c r="C258" s="97"/>
      <c r="D258" s="95"/>
      <c r="E258" s="95"/>
      <c r="F258" s="268" t="s">
        <v>42</v>
      </c>
      <c r="G258" s="269"/>
      <c r="H258" s="270" t="s">
        <v>107</v>
      </c>
      <c r="I258" s="271"/>
      <c r="J258" s="271"/>
      <c r="K258" s="271"/>
      <c r="L258" s="271"/>
      <c r="M258" s="271"/>
      <c r="N258" s="272"/>
    </row>
    <row r="259" spans="1:14" ht="21" outlineLevel="1" thickBot="1" x14ac:dyDescent="0.35">
      <c r="A259" s="25"/>
      <c r="B259" s="98"/>
      <c r="C259" s="99" t="s">
        <v>43</v>
      </c>
      <c r="D259" s="100"/>
      <c r="E259" s="95"/>
      <c r="F259" s="273" t="s">
        <v>44</v>
      </c>
      <c r="G259" s="274"/>
      <c r="H259" s="275">
        <v>43533</v>
      </c>
      <c r="I259" s="276"/>
      <c r="J259" s="277"/>
      <c r="K259" s="101" t="s">
        <v>45</v>
      </c>
      <c r="L259" s="278"/>
      <c r="M259" s="279"/>
      <c r="N259" s="280"/>
    </row>
    <row r="260" spans="1:14" ht="16.5" outlineLevel="1" thickTop="1" x14ac:dyDescent="0.25">
      <c r="A260" s="25"/>
      <c r="B260" s="102"/>
      <c r="C260" s="103"/>
      <c r="D260" s="95"/>
      <c r="E260" s="95"/>
      <c r="F260" s="104"/>
      <c r="G260" s="103"/>
      <c r="H260" s="103"/>
      <c r="I260" s="105"/>
      <c r="J260" s="106"/>
      <c r="K260" s="107"/>
      <c r="L260" s="107"/>
      <c r="M260" s="107"/>
      <c r="N260" s="108"/>
    </row>
    <row r="261" spans="1:14" ht="16.5" outlineLevel="1" thickBot="1" x14ac:dyDescent="0.3">
      <c r="A261" s="25"/>
      <c r="B261" s="109" t="s">
        <v>46</v>
      </c>
      <c r="C261" s="239" t="s">
        <v>25</v>
      </c>
      <c r="D261" s="240"/>
      <c r="E261" s="110"/>
      <c r="F261" s="111" t="s">
        <v>47</v>
      </c>
      <c r="G261" s="239" t="s">
        <v>141</v>
      </c>
      <c r="H261" s="241"/>
      <c r="I261" s="241"/>
      <c r="J261" s="241"/>
      <c r="K261" s="241"/>
      <c r="L261" s="241"/>
      <c r="M261" s="241"/>
      <c r="N261" s="242"/>
    </row>
    <row r="262" spans="1:14" outlineLevel="1" x14ac:dyDescent="0.25">
      <c r="A262" s="25"/>
      <c r="B262" s="112" t="s">
        <v>48</v>
      </c>
      <c r="C262" s="243" t="s">
        <v>337</v>
      </c>
      <c r="D262" s="244"/>
      <c r="E262" s="113"/>
      <c r="F262" s="114" t="s">
        <v>49</v>
      </c>
      <c r="G262" s="243" t="s">
        <v>203</v>
      </c>
      <c r="H262" s="245"/>
      <c r="I262" s="245"/>
      <c r="J262" s="245"/>
      <c r="K262" s="245"/>
      <c r="L262" s="245"/>
      <c r="M262" s="245"/>
      <c r="N262" s="246"/>
    </row>
    <row r="263" spans="1:14" outlineLevel="1" x14ac:dyDescent="0.25">
      <c r="A263" s="25"/>
      <c r="B263" s="115" t="s">
        <v>50</v>
      </c>
      <c r="C263" s="247" t="s">
        <v>155</v>
      </c>
      <c r="D263" s="248"/>
      <c r="E263" s="113"/>
      <c r="F263" s="116" t="s">
        <v>51</v>
      </c>
      <c r="G263" s="249" t="s">
        <v>140</v>
      </c>
      <c r="H263" s="250"/>
      <c r="I263" s="250"/>
      <c r="J263" s="250"/>
      <c r="K263" s="250"/>
      <c r="L263" s="250"/>
      <c r="M263" s="250"/>
      <c r="N263" s="251"/>
    </row>
    <row r="264" spans="1:14" outlineLevel="1" x14ac:dyDescent="0.25">
      <c r="A264" s="25"/>
      <c r="B264" s="115" t="s">
        <v>52</v>
      </c>
      <c r="C264" s="247" t="s">
        <v>143</v>
      </c>
      <c r="D264" s="248"/>
      <c r="E264" s="113"/>
      <c r="F264" s="117" t="s">
        <v>53</v>
      </c>
      <c r="G264" s="249" t="s">
        <v>157</v>
      </c>
      <c r="H264" s="250"/>
      <c r="I264" s="250"/>
      <c r="J264" s="250"/>
      <c r="K264" s="250"/>
      <c r="L264" s="250"/>
      <c r="M264" s="250"/>
      <c r="N264" s="251"/>
    </row>
    <row r="265" spans="1:14" ht="15.75" outlineLevel="1" x14ac:dyDescent="0.25">
      <c r="A265" s="25"/>
      <c r="B265" s="118"/>
      <c r="C265" s="95"/>
      <c r="D265" s="95"/>
      <c r="E265" s="95"/>
      <c r="F265" s="104"/>
      <c r="G265" s="119"/>
      <c r="H265" s="119"/>
      <c r="I265" s="119"/>
      <c r="J265" s="95"/>
      <c r="K265" s="95"/>
      <c r="L265" s="95"/>
      <c r="M265" s="120"/>
      <c r="N265" s="121"/>
    </row>
    <row r="266" spans="1:14" ht="16.5" outlineLevel="1" thickBot="1" x14ac:dyDescent="0.3">
      <c r="A266" s="25"/>
      <c r="B266" s="122" t="s">
        <v>54</v>
      </c>
      <c r="C266" s="95"/>
      <c r="D266" s="95"/>
      <c r="E266" s="95"/>
      <c r="F266" s="123" t="s">
        <v>55</v>
      </c>
      <c r="G266" s="123" t="s">
        <v>56</v>
      </c>
      <c r="H266" s="123" t="s">
        <v>57</v>
      </c>
      <c r="I266" s="123" t="s">
        <v>58</v>
      </c>
      <c r="J266" s="123" t="s">
        <v>59</v>
      </c>
      <c r="K266" s="252" t="s">
        <v>4</v>
      </c>
      <c r="L266" s="253"/>
      <c r="M266" s="123" t="s">
        <v>60</v>
      </c>
      <c r="N266" s="124" t="s">
        <v>61</v>
      </c>
    </row>
    <row r="267" spans="1:14" ht="15.75" outlineLevel="1" thickBot="1" x14ac:dyDescent="0.3">
      <c r="A267" s="25"/>
      <c r="B267" s="125" t="s">
        <v>62</v>
      </c>
      <c r="C267" s="126" t="str">
        <f>IF(C262&gt;"",C262,"")</f>
        <v>Hakaste Lauri</v>
      </c>
      <c r="D267" s="126" t="str">
        <f>IF(G262&gt;"",G262,"")</f>
        <v>Kokkola Jami</v>
      </c>
      <c r="E267" s="127"/>
      <c r="F267" s="128">
        <v>6</v>
      </c>
      <c r="G267" s="128">
        <v>3</v>
      </c>
      <c r="H267" s="128">
        <v>4</v>
      </c>
      <c r="I267" s="128"/>
      <c r="J267" s="128"/>
      <c r="K267" s="129">
        <f>IF(ISBLANK(F267),"",COUNTIF(F267:J267,"&gt;=0"))</f>
        <v>3</v>
      </c>
      <c r="L267" s="130">
        <f>IF(ISBLANK(F267),"",(IF(LEFT(F267,1)="-",1,0)+IF(LEFT(G267,1)="-",1,0)+IF(LEFT(H267,1)="-",1,0)+IF(LEFT(I267,1)="-",1,0)+IF(LEFT(J267,1)="-",1,0)))</f>
        <v>0</v>
      </c>
      <c r="M267" s="131">
        <f t="shared" ref="M267:M271" si="19">IF(K267=3,1,"")</f>
        <v>1</v>
      </c>
      <c r="N267" s="131" t="str">
        <f t="shared" ref="N267:N271" si="20">IF(L267=3,1,"")</f>
        <v/>
      </c>
    </row>
    <row r="268" spans="1:14" ht="15.75" outlineLevel="1" thickBot="1" x14ac:dyDescent="0.3">
      <c r="A268" s="25"/>
      <c r="B268" s="132" t="s">
        <v>63</v>
      </c>
      <c r="C268" s="126" t="str">
        <f>IF(C263&gt;"",C263,"")</f>
        <v>Kettula Leo</v>
      </c>
      <c r="D268" s="126" t="str">
        <f>IF(G263&gt;"",G263,"")</f>
        <v>Jokiranta Risto</v>
      </c>
      <c r="E268" s="133"/>
      <c r="F268" s="134">
        <v>-7</v>
      </c>
      <c r="G268" s="135">
        <v>-6</v>
      </c>
      <c r="H268" s="135">
        <v>-8</v>
      </c>
      <c r="I268" s="135"/>
      <c r="J268" s="135"/>
      <c r="K268" s="129">
        <f>IF(ISBLANK(F268),"",COUNTIF(F268:J268,"&gt;=0"))</f>
        <v>0</v>
      </c>
      <c r="L268" s="130">
        <f>IF(ISBLANK(F268),"",(IF(LEFT(F268,1)="-",1,0)+IF(LEFT(G268,1)="-",1,0)+IF(LEFT(H268,1)="-",1,0)+IF(LEFT(I268,1)="-",1,0)+IF(LEFT(J268,1)="-",1,0)))</f>
        <v>3</v>
      </c>
      <c r="M268" s="131" t="str">
        <f t="shared" si="19"/>
        <v/>
      </c>
      <c r="N268" s="131">
        <f t="shared" si="20"/>
        <v>1</v>
      </c>
    </row>
    <row r="269" spans="1:14" ht="15.75" outlineLevel="1" thickBot="1" x14ac:dyDescent="0.3">
      <c r="A269" s="25"/>
      <c r="B269" s="136" t="s">
        <v>64</v>
      </c>
      <c r="C269" s="126" t="str">
        <f>IF(C264&gt;"",C264,"")</f>
        <v>Viherlaiho Leon</v>
      </c>
      <c r="D269" s="126" t="str">
        <f>IF(G264&gt;"",G264,"")</f>
        <v>Viljamaa Elia</v>
      </c>
      <c r="E269" s="137"/>
      <c r="F269" s="134">
        <v>3</v>
      </c>
      <c r="G269" s="138">
        <v>10</v>
      </c>
      <c r="H269" s="134">
        <v>10</v>
      </c>
      <c r="I269" s="134"/>
      <c r="J269" s="134"/>
      <c r="K269" s="129">
        <f>IF(ISBLANK(F269),"",COUNTIF(F269:J269,"&gt;=0"))</f>
        <v>3</v>
      </c>
      <c r="L269" s="130">
        <f>IF(ISBLANK(F269),"",(IF(LEFT(F269,1)="-",1,0)+IF(LEFT(G269,1)="-",1,0)+IF(LEFT(H269,1)="-",1,0)+IF(LEFT(I269,1)="-",1,0)+IF(LEFT(J269,1)="-",1,0)))</f>
        <v>0</v>
      </c>
      <c r="M269" s="131">
        <f t="shared" si="19"/>
        <v>1</v>
      </c>
      <c r="N269" s="131" t="str">
        <f t="shared" si="20"/>
        <v/>
      </c>
    </row>
    <row r="270" spans="1:14" ht="15.75" outlineLevel="1" thickBot="1" x14ac:dyDescent="0.3">
      <c r="A270" s="25"/>
      <c r="B270" s="139" t="s">
        <v>65</v>
      </c>
      <c r="C270" s="126" t="str">
        <f>IF(C262&gt;"",C262,"")</f>
        <v>Hakaste Lauri</v>
      </c>
      <c r="D270" s="126" t="str">
        <f>IF(G263&gt;"",G263,"")</f>
        <v>Jokiranta Risto</v>
      </c>
      <c r="E270" s="140"/>
      <c r="F270" s="141">
        <v>8</v>
      </c>
      <c r="G270" s="142">
        <v>4</v>
      </c>
      <c r="H270" s="141">
        <v>10</v>
      </c>
      <c r="I270" s="141"/>
      <c r="J270" s="141"/>
      <c r="K270" s="129">
        <f>IF(ISBLANK(F270),"",COUNTIF(F270:J270,"&gt;=0"))</f>
        <v>3</v>
      </c>
      <c r="L270" s="130">
        <f>IF(ISBLANK(F270),"",(IF(LEFT(F270,1)="-",1,0)+IF(LEFT(G270,1)="-",1,0)+IF(LEFT(H270,1)="-",1,0)+IF(LEFT(I270,1)="-",1,0)+IF(LEFT(J270,1)="-",1,0)))</f>
        <v>0</v>
      </c>
      <c r="M270" s="131">
        <f t="shared" si="19"/>
        <v>1</v>
      </c>
      <c r="N270" s="131" t="str">
        <f t="shared" si="20"/>
        <v/>
      </c>
    </row>
    <row r="271" spans="1:14" outlineLevel="1" x14ac:dyDescent="0.25">
      <c r="A271" s="25"/>
      <c r="B271" s="132" t="s">
        <v>66</v>
      </c>
      <c r="C271" s="126" t="str">
        <f>IF(C263&gt;"",C263,"")</f>
        <v>Kettula Leo</v>
      </c>
      <c r="D271" s="126" t="str">
        <f>IF(G262&gt;"",G262,"")</f>
        <v>Kokkola Jami</v>
      </c>
      <c r="E271" s="133"/>
      <c r="F271" s="135"/>
      <c r="G271" s="143"/>
      <c r="H271" s="135"/>
      <c r="I271" s="135"/>
      <c r="J271" s="135"/>
      <c r="K271" s="129" t="str">
        <f>IF(ISBLANK(F271),"",COUNTIF(F271:J271,"&gt;=0"))</f>
        <v/>
      </c>
      <c r="L271" s="130" t="str">
        <f>IF(ISBLANK(F271),"",(IF(LEFT(F271,1)="-",1,0)+IF(LEFT(G271,1)="-",1,0)+IF(LEFT(H271,1)="-",1,0)+IF(LEFT(I271,1)="-",1,0)+IF(LEFT(J271,1)="-",1,0)))</f>
        <v/>
      </c>
      <c r="M271" s="131" t="str">
        <f t="shared" si="19"/>
        <v/>
      </c>
      <c r="N271" s="131" t="str">
        <f t="shared" si="20"/>
        <v/>
      </c>
    </row>
    <row r="272" spans="1:14" ht="15.75" outlineLevel="1" x14ac:dyDescent="0.25">
      <c r="A272" s="25"/>
      <c r="B272" s="118"/>
      <c r="C272" s="95"/>
      <c r="D272" s="95"/>
      <c r="E272" s="95"/>
      <c r="F272" s="95"/>
      <c r="G272" s="95"/>
      <c r="H272" s="95"/>
      <c r="I272" s="254" t="s">
        <v>67</v>
      </c>
      <c r="J272" s="255"/>
      <c r="K272" s="144">
        <f>SUM(K267:K271)</f>
        <v>9</v>
      </c>
      <c r="L272" s="144">
        <f>SUM(L267:L271)</f>
        <v>3</v>
      </c>
      <c r="M272" s="144">
        <f>SUM(M267:M271)</f>
        <v>3</v>
      </c>
      <c r="N272" s="144">
        <f>SUM(N267:N271)</f>
        <v>1</v>
      </c>
    </row>
    <row r="273" spans="1:14" ht="15.75" outlineLevel="1" x14ac:dyDescent="0.25">
      <c r="A273" s="25"/>
      <c r="B273" s="145" t="s">
        <v>68</v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146"/>
    </row>
    <row r="274" spans="1:14" ht="15.75" outlineLevel="1" x14ac:dyDescent="0.25">
      <c r="A274" s="25"/>
      <c r="B274" s="147" t="s">
        <v>69</v>
      </c>
      <c r="C274" s="148"/>
      <c r="D274" s="148" t="s">
        <v>70</v>
      </c>
      <c r="E274" s="93"/>
      <c r="F274" s="148"/>
      <c r="G274" s="148" t="s">
        <v>17</v>
      </c>
      <c r="H274" s="93"/>
      <c r="I274" s="148"/>
      <c r="J274" s="149" t="s">
        <v>71</v>
      </c>
      <c r="K274" s="100"/>
      <c r="L274" s="95"/>
      <c r="M274" s="95"/>
      <c r="N274" s="146"/>
    </row>
    <row r="275" spans="1:14" ht="18.75" outlineLevel="1" thickBot="1" x14ac:dyDescent="0.3">
      <c r="A275" s="25"/>
      <c r="B275" s="118"/>
      <c r="C275" s="95"/>
      <c r="D275" s="95"/>
      <c r="E275" s="95"/>
      <c r="F275" s="95"/>
      <c r="G275" s="95"/>
      <c r="H275" s="95"/>
      <c r="I275" s="95"/>
      <c r="J275" s="256" t="str">
        <f>IF(M272=3,C261,IF(N272=3,G261,""))</f>
        <v>MBF</v>
      </c>
      <c r="K275" s="256"/>
      <c r="L275" s="256"/>
      <c r="M275" s="256"/>
      <c r="N275" s="257"/>
    </row>
    <row r="276" spans="1:14" ht="18.75" outlineLevel="1" thickBot="1" x14ac:dyDescent="0.3">
      <c r="A276" s="25"/>
      <c r="B276" s="150"/>
      <c r="C276" s="151"/>
      <c r="D276" s="151"/>
      <c r="E276" s="151"/>
      <c r="F276" s="151"/>
      <c r="G276" s="151"/>
      <c r="H276" s="151"/>
      <c r="I276" s="151"/>
      <c r="J276" s="152"/>
      <c r="K276" s="152"/>
      <c r="L276" s="152"/>
      <c r="M276" s="152"/>
      <c r="N276" s="153"/>
    </row>
    <row r="277" spans="1:14" ht="15.75" thickTop="1" x14ac:dyDescent="0.25">
      <c r="A277" s="25"/>
    </row>
    <row r="278" spans="1:14" ht="15.75" thickBot="1" x14ac:dyDescent="0.3">
      <c r="A278" s="88" t="s">
        <v>421</v>
      </c>
    </row>
    <row r="279" spans="1:14" ht="16.5" outlineLevel="1" thickTop="1" x14ac:dyDescent="0.25">
      <c r="A279" s="25"/>
      <c r="B279" s="89"/>
      <c r="C279" s="90"/>
      <c r="D279" s="91"/>
      <c r="E279" s="91"/>
      <c r="F279" s="258" t="s">
        <v>40</v>
      </c>
      <c r="G279" s="259"/>
      <c r="H279" s="260" t="s">
        <v>304</v>
      </c>
      <c r="I279" s="261"/>
      <c r="J279" s="261"/>
      <c r="K279" s="261"/>
      <c r="L279" s="261"/>
      <c r="M279" s="261"/>
      <c r="N279" s="262"/>
    </row>
    <row r="280" spans="1:14" ht="15.75" outlineLevel="1" x14ac:dyDescent="0.25">
      <c r="A280" s="25"/>
      <c r="B280" s="92"/>
      <c r="C280" s="93"/>
      <c r="D280" s="94"/>
      <c r="E280" s="95"/>
      <c r="F280" s="263" t="s">
        <v>41</v>
      </c>
      <c r="G280" s="264"/>
      <c r="H280" s="265" t="s">
        <v>25</v>
      </c>
      <c r="I280" s="266"/>
      <c r="J280" s="266"/>
      <c r="K280" s="266"/>
      <c r="L280" s="266"/>
      <c r="M280" s="266"/>
      <c r="N280" s="267"/>
    </row>
    <row r="281" spans="1:14" ht="15.75" outlineLevel="1" x14ac:dyDescent="0.25">
      <c r="A281" s="25"/>
      <c r="B281" s="96"/>
      <c r="C281" s="97"/>
      <c r="D281" s="95"/>
      <c r="E281" s="95"/>
      <c r="F281" s="268" t="s">
        <v>42</v>
      </c>
      <c r="G281" s="269"/>
      <c r="H281" s="270" t="s">
        <v>107</v>
      </c>
      <c r="I281" s="271"/>
      <c r="J281" s="271"/>
      <c r="K281" s="271"/>
      <c r="L281" s="271"/>
      <c r="M281" s="271"/>
      <c r="N281" s="272"/>
    </row>
    <row r="282" spans="1:14" ht="21" outlineLevel="1" thickBot="1" x14ac:dyDescent="0.35">
      <c r="A282" s="25"/>
      <c r="B282" s="98"/>
      <c r="C282" s="99" t="s">
        <v>43</v>
      </c>
      <c r="D282" s="100"/>
      <c r="E282" s="95"/>
      <c r="F282" s="273" t="s">
        <v>44</v>
      </c>
      <c r="G282" s="274"/>
      <c r="H282" s="275">
        <v>43533</v>
      </c>
      <c r="I282" s="276"/>
      <c r="J282" s="277"/>
      <c r="K282" s="101" t="s">
        <v>45</v>
      </c>
      <c r="L282" s="278"/>
      <c r="M282" s="279"/>
      <c r="N282" s="280"/>
    </row>
    <row r="283" spans="1:14" ht="16.5" outlineLevel="1" thickTop="1" x14ac:dyDescent="0.25">
      <c r="A283" s="25"/>
      <c r="B283" s="102"/>
      <c r="C283" s="103"/>
      <c r="D283" s="95"/>
      <c r="E283" s="95"/>
      <c r="F283" s="104"/>
      <c r="G283" s="103"/>
      <c r="H283" s="103"/>
      <c r="I283" s="105"/>
      <c r="J283" s="106"/>
      <c r="K283" s="107"/>
      <c r="L283" s="107"/>
      <c r="M283" s="107"/>
      <c r="N283" s="108"/>
    </row>
    <row r="284" spans="1:14" ht="16.5" outlineLevel="1" thickBot="1" x14ac:dyDescent="0.3">
      <c r="A284" s="25"/>
      <c r="B284" s="109" t="s">
        <v>46</v>
      </c>
      <c r="C284" s="239" t="s">
        <v>38</v>
      </c>
      <c r="D284" s="240"/>
      <c r="E284" s="110"/>
      <c r="F284" s="111" t="s">
        <v>47</v>
      </c>
      <c r="G284" s="239" t="s">
        <v>32</v>
      </c>
      <c r="H284" s="241"/>
      <c r="I284" s="241"/>
      <c r="J284" s="241"/>
      <c r="K284" s="241"/>
      <c r="L284" s="241"/>
      <c r="M284" s="241"/>
      <c r="N284" s="242"/>
    </row>
    <row r="285" spans="1:14" outlineLevel="1" x14ac:dyDescent="0.25">
      <c r="A285" s="25"/>
      <c r="B285" s="112" t="s">
        <v>48</v>
      </c>
      <c r="C285" s="243" t="s">
        <v>164</v>
      </c>
      <c r="D285" s="244"/>
      <c r="E285" s="113"/>
      <c r="F285" s="114" t="s">
        <v>49</v>
      </c>
      <c r="G285" s="243" t="s">
        <v>341</v>
      </c>
      <c r="H285" s="245"/>
      <c r="I285" s="245"/>
      <c r="J285" s="245"/>
      <c r="K285" s="245"/>
      <c r="L285" s="245"/>
      <c r="M285" s="245"/>
      <c r="N285" s="246"/>
    </row>
    <row r="286" spans="1:14" outlineLevel="1" x14ac:dyDescent="0.25">
      <c r="A286" s="25"/>
      <c r="B286" s="115" t="s">
        <v>50</v>
      </c>
      <c r="C286" s="247" t="s">
        <v>216</v>
      </c>
      <c r="D286" s="248"/>
      <c r="E286" s="113"/>
      <c r="F286" s="116" t="s">
        <v>51</v>
      </c>
      <c r="G286" s="249" t="s">
        <v>329</v>
      </c>
      <c r="H286" s="250"/>
      <c r="I286" s="250"/>
      <c r="J286" s="250"/>
      <c r="K286" s="250"/>
      <c r="L286" s="250"/>
      <c r="M286" s="250"/>
      <c r="N286" s="251"/>
    </row>
    <row r="287" spans="1:14" outlineLevel="1" x14ac:dyDescent="0.25">
      <c r="A287" s="25"/>
      <c r="B287" s="115" t="s">
        <v>52</v>
      </c>
      <c r="C287" s="247" t="s">
        <v>149</v>
      </c>
      <c r="D287" s="248"/>
      <c r="E287" s="113"/>
      <c r="F287" s="117" t="s">
        <v>53</v>
      </c>
      <c r="G287" s="249" t="s">
        <v>170</v>
      </c>
      <c r="H287" s="250"/>
      <c r="I287" s="250"/>
      <c r="J287" s="250"/>
      <c r="K287" s="250"/>
      <c r="L287" s="250"/>
      <c r="M287" s="250"/>
      <c r="N287" s="251"/>
    </row>
    <row r="288" spans="1:14" ht="15.75" outlineLevel="1" x14ac:dyDescent="0.25">
      <c r="A288" s="25"/>
      <c r="B288" s="118"/>
      <c r="C288" s="95"/>
      <c r="D288" s="95"/>
      <c r="E288" s="95"/>
      <c r="F288" s="104"/>
      <c r="G288" s="119"/>
      <c r="H288" s="119"/>
      <c r="I288" s="119"/>
      <c r="J288" s="95"/>
      <c r="K288" s="95"/>
      <c r="L288" s="95"/>
      <c r="M288" s="120"/>
      <c r="N288" s="121"/>
    </row>
    <row r="289" spans="1:14" ht="16.5" outlineLevel="1" thickBot="1" x14ac:dyDescent="0.3">
      <c r="A289" s="25"/>
      <c r="B289" s="122" t="s">
        <v>54</v>
      </c>
      <c r="C289" s="95"/>
      <c r="D289" s="95"/>
      <c r="E289" s="95"/>
      <c r="F289" s="123" t="s">
        <v>55</v>
      </c>
      <c r="G289" s="123" t="s">
        <v>56</v>
      </c>
      <c r="H289" s="123" t="s">
        <v>57</v>
      </c>
      <c r="I289" s="123" t="s">
        <v>58</v>
      </c>
      <c r="J289" s="123" t="s">
        <v>59</v>
      </c>
      <c r="K289" s="252" t="s">
        <v>4</v>
      </c>
      <c r="L289" s="253"/>
      <c r="M289" s="123" t="s">
        <v>60</v>
      </c>
      <c r="N289" s="124" t="s">
        <v>61</v>
      </c>
    </row>
    <row r="290" spans="1:14" ht="15.75" outlineLevel="1" thickBot="1" x14ac:dyDescent="0.3">
      <c r="A290" s="25"/>
      <c r="B290" s="125" t="s">
        <v>62</v>
      </c>
      <c r="C290" s="126" t="str">
        <f>IF(C285&gt;"",C285,"")</f>
        <v>Ylinen Matias</v>
      </c>
      <c r="D290" s="126" t="str">
        <f>IF(G285&gt;"",G285,"")</f>
        <v>Li Sam</v>
      </c>
      <c r="E290" s="127"/>
      <c r="F290" s="128">
        <v>-6</v>
      </c>
      <c r="G290" s="128">
        <v>-3</v>
      </c>
      <c r="H290" s="128">
        <v>-5</v>
      </c>
      <c r="I290" s="128"/>
      <c r="J290" s="128"/>
      <c r="K290" s="129">
        <f>IF(ISBLANK(F290),"",COUNTIF(F290:J290,"&gt;=0"))</f>
        <v>0</v>
      </c>
      <c r="L290" s="130">
        <f>IF(ISBLANK(F290),"",(IF(LEFT(F290,1)="-",1,0)+IF(LEFT(G290,1)="-",1,0)+IF(LEFT(H290,1)="-",1,0)+IF(LEFT(I290,1)="-",1,0)+IF(LEFT(J290,1)="-",1,0)))</f>
        <v>3</v>
      </c>
      <c r="M290" s="131" t="str">
        <f t="shared" ref="M290:M294" si="21">IF(K290=3,1,"")</f>
        <v/>
      </c>
      <c r="N290" s="131">
        <f t="shared" ref="N290:N294" si="22">IF(L290=3,1,"")</f>
        <v>1</v>
      </c>
    </row>
    <row r="291" spans="1:14" ht="15.75" outlineLevel="1" thickBot="1" x14ac:dyDescent="0.3">
      <c r="A291" s="25"/>
      <c r="B291" s="132" t="s">
        <v>63</v>
      </c>
      <c r="C291" s="126" t="str">
        <f>IF(C286&gt;"",C286,"")</f>
        <v>Mäkelä Aaro</v>
      </c>
      <c r="D291" s="126" t="str">
        <f>IF(G286&gt;"",G286,"")</f>
        <v>Räsänen Aleksi</v>
      </c>
      <c r="E291" s="133"/>
      <c r="F291" s="134">
        <v>-1</v>
      </c>
      <c r="G291" s="135">
        <v>-2</v>
      </c>
      <c r="H291" s="135">
        <v>-3</v>
      </c>
      <c r="I291" s="135"/>
      <c r="J291" s="135"/>
      <c r="K291" s="129">
        <f>IF(ISBLANK(F291),"",COUNTIF(F291:J291,"&gt;=0"))</f>
        <v>0</v>
      </c>
      <c r="L291" s="130">
        <f>IF(ISBLANK(F291),"",(IF(LEFT(F291,1)="-",1,0)+IF(LEFT(G291,1)="-",1,0)+IF(LEFT(H291,1)="-",1,0)+IF(LEFT(I291,1)="-",1,0)+IF(LEFT(J291,1)="-",1,0)))</f>
        <v>3</v>
      </c>
      <c r="M291" s="131" t="str">
        <f t="shared" si="21"/>
        <v/>
      </c>
      <c r="N291" s="131">
        <f t="shared" si="22"/>
        <v>1</v>
      </c>
    </row>
    <row r="292" spans="1:14" ht="15.75" outlineLevel="1" thickBot="1" x14ac:dyDescent="0.3">
      <c r="A292" s="25"/>
      <c r="B292" s="136" t="s">
        <v>64</v>
      </c>
      <c r="C292" s="126" t="str">
        <f>IF(C287&gt;"",C287,"")</f>
        <v>Lukinmaa Olli</v>
      </c>
      <c r="D292" s="126" t="str">
        <f>IF(G287&gt;"",G287,"")</f>
        <v>Rahikainen Joni</v>
      </c>
      <c r="E292" s="137"/>
      <c r="F292" s="134">
        <v>-7</v>
      </c>
      <c r="G292" s="138">
        <v>7</v>
      </c>
      <c r="H292" s="134">
        <v>7</v>
      </c>
      <c r="I292" s="134">
        <v>7</v>
      </c>
      <c r="J292" s="134"/>
      <c r="K292" s="129">
        <f>IF(ISBLANK(F292),"",COUNTIF(F292:J292,"&gt;=0"))</f>
        <v>3</v>
      </c>
      <c r="L292" s="130">
        <f>IF(ISBLANK(F292),"",(IF(LEFT(F292,1)="-",1,0)+IF(LEFT(G292,1)="-",1,0)+IF(LEFT(H292,1)="-",1,0)+IF(LEFT(I292,1)="-",1,0)+IF(LEFT(J292,1)="-",1,0)))</f>
        <v>1</v>
      </c>
      <c r="M292" s="131">
        <f t="shared" si="21"/>
        <v>1</v>
      </c>
      <c r="N292" s="131" t="str">
        <f t="shared" si="22"/>
        <v/>
      </c>
    </row>
    <row r="293" spans="1:14" ht="15.75" outlineLevel="1" thickBot="1" x14ac:dyDescent="0.3">
      <c r="A293" s="25"/>
      <c r="B293" s="139" t="s">
        <v>65</v>
      </c>
      <c r="C293" s="126" t="str">
        <f>IF(C285&gt;"",C285,"")</f>
        <v>Ylinen Matias</v>
      </c>
      <c r="D293" s="126" t="str">
        <f>IF(G286&gt;"",G286,"")</f>
        <v>Räsänen Aleksi</v>
      </c>
      <c r="E293" s="140"/>
      <c r="F293" s="141">
        <v>-4</v>
      </c>
      <c r="G293" s="142">
        <v>-7</v>
      </c>
      <c r="H293" s="307" t="s">
        <v>403</v>
      </c>
      <c r="I293" s="141"/>
      <c r="J293" s="141"/>
      <c r="K293" s="129">
        <f>IF(ISBLANK(F293),"",COUNTIF(F293:J293,"&gt;=0"))</f>
        <v>0</v>
      </c>
      <c r="L293" s="130">
        <f>IF(ISBLANK(F293),"",(IF(LEFT(F293,1)="-",1,0)+IF(LEFT(G293,1)="-",1,0)+IF(LEFT(H293,1)="-",1,0)+IF(LEFT(I293,1)="-",1,0)+IF(LEFT(J293,1)="-",1,0)))</f>
        <v>3</v>
      </c>
      <c r="M293" s="131" t="str">
        <f t="shared" si="21"/>
        <v/>
      </c>
      <c r="N293" s="131">
        <f t="shared" si="22"/>
        <v>1</v>
      </c>
    </row>
    <row r="294" spans="1:14" outlineLevel="1" x14ac:dyDescent="0.25">
      <c r="A294" s="25"/>
      <c r="B294" s="132" t="s">
        <v>66</v>
      </c>
      <c r="C294" s="126" t="str">
        <f>IF(C286&gt;"",C286,"")</f>
        <v>Mäkelä Aaro</v>
      </c>
      <c r="D294" s="126" t="str">
        <f>IF(G285&gt;"",G285,"")</f>
        <v>Li Sam</v>
      </c>
      <c r="E294" s="133"/>
      <c r="F294" s="135"/>
      <c r="G294" s="143"/>
      <c r="H294" s="135"/>
      <c r="I294" s="135"/>
      <c r="J294" s="135"/>
      <c r="K294" s="129" t="str">
        <f>IF(ISBLANK(F294),"",COUNTIF(F294:J294,"&gt;=0"))</f>
        <v/>
      </c>
      <c r="L294" s="130" t="str">
        <f>IF(ISBLANK(F294),"",(IF(LEFT(F294,1)="-",1,0)+IF(LEFT(G294,1)="-",1,0)+IF(LEFT(H294,1)="-",1,0)+IF(LEFT(I294,1)="-",1,0)+IF(LEFT(J294,1)="-",1,0)))</f>
        <v/>
      </c>
      <c r="M294" s="131" t="str">
        <f t="shared" si="21"/>
        <v/>
      </c>
      <c r="N294" s="131" t="str">
        <f t="shared" si="22"/>
        <v/>
      </c>
    </row>
    <row r="295" spans="1:14" ht="15.75" outlineLevel="1" x14ac:dyDescent="0.25">
      <c r="A295" s="25"/>
      <c r="B295" s="118"/>
      <c r="C295" s="95"/>
      <c r="D295" s="95"/>
      <c r="E295" s="95"/>
      <c r="F295" s="95"/>
      <c r="G295" s="95"/>
      <c r="H295" s="95"/>
      <c r="I295" s="254" t="s">
        <v>67</v>
      </c>
      <c r="J295" s="255"/>
      <c r="K295" s="144">
        <f>SUM(K290:K294)</f>
        <v>3</v>
      </c>
      <c r="L295" s="144">
        <f>SUM(L290:L294)</f>
        <v>10</v>
      </c>
      <c r="M295" s="144">
        <f>SUM(M290:M294)</f>
        <v>1</v>
      </c>
      <c r="N295" s="144">
        <f>SUM(N290:N294)</f>
        <v>3</v>
      </c>
    </row>
    <row r="296" spans="1:14" ht="15.75" outlineLevel="1" x14ac:dyDescent="0.25">
      <c r="A296" s="25"/>
      <c r="B296" s="145" t="s">
        <v>68</v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146"/>
    </row>
    <row r="297" spans="1:14" ht="15.75" outlineLevel="1" x14ac:dyDescent="0.25">
      <c r="A297" s="25"/>
      <c r="B297" s="147" t="s">
        <v>69</v>
      </c>
      <c r="C297" s="148"/>
      <c r="D297" s="148" t="s">
        <v>70</v>
      </c>
      <c r="E297" s="93"/>
      <c r="F297" s="148"/>
      <c r="G297" s="148" t="s">
        <v>17</v>
      </c>
      <c r="H297" s="93"/>
      <c r="I297" s="148"/>
      <c r="J297" s="149" t="s">
        <v>71</v>
      </c>
      <c r="K297" s="100"/>
      <c r="L297" s="95"/>
      <c r="M297" s="95"/>
      <c r="N297" s="146"/>
    </row>
    <row r="298" spans="1:14" ht="18.75" outlineLevel="1" thickBot="1" x14ac:dyDescent="0.3">
      <c r="A298" s="25"/>
      <c r="B298" s="118"/>
      <c r="C298" s="95"/>
      <c r="D298" s="95"/>
      <c r="E298" s="95"/>
      <c r="F298" s="95"/>
      <c r="G298" s="95"/>
      <c r="H298" s="95"/>
      <c r="I298" s="95"/>
      <c r="J298" s="256" t="str">
        <f>IF(M295=3,C284,IF(N295=3,G284,""))</f>
        <v>PT Espoo</v>
      </c>
      <c r="K298" s="256"/>
      <c r="L298" s="256"/>
      <c r="M298" s="256"/>
      <c r="N298" s="257"/>
    </row>
    <row r="299" spans="1:14" ht="18.75" outlineLevel="1" thickBot="1" x14ac:dyDescent="0.3">
      <c r="A299" s="25"/>
      <c r="B299" s="150"/>
      <c r="C299" s="151"/>
      <c r="D299" s="151"/>
      <c r="E299" s="151"/>
      <c r="F299" s="151"/>
      <c r="G299" s="151"/>
      <c r="H299" s="151"/>
      <c r="I299" s="151"/>
      <c r="J299" s="152"/>
      <c r="K299" s="152"/>
      <c r="L299" s="152"/>
      <c r="M299" s="152"/>
      <c r="N299" s="153"/>
    </row>
    <row r="300" spans="1:14" ht="15.75" thickTop="1" x14ac:dyDescent="0.25">
      <c r="A300" s="25"/>
    </row>
    <row r="301" spans="1:14" ht="15.75" thickBot="1" x14ac:dyDescent="0.3">
      <c r="A301" s="88" t="s">
        <v>405</v>
      </c>
    </row>
    <row r="302" spans="1:14" ht="16.5" outlineLevel="1" thickTop="1" x14ac:dyDescent="0.25">
      <c r="A302" s="25"/>
      <c r="B302" s="89"/>
      <c r="C302" s="90"/>
      <c r="D302" s="91"/>
      <c r="E302" s="91"/>
      <c r="F302" s="258" t="s">
        <v>40</v>
      </c>
      <c r="G302" s="259"/>
      <c r="H302" s="260" t="s">
        <v>304</v>
      </c>
      <c r="I302" s="261"/>
      <c r="J302" s="261"/>
      <c r="K302" s="261"/>
      <c r="L302" s="261"/>
      <c r="M302" s="261"/>
      <c r="N302" s="262"/>
    </row>
    <row r="303" spans="1:14" ht="15.75" outlineLevel="1" x14ac:dyDescent="0.25">
      <c r="A303" s="25"/>
      <c r="B303" s="92"/>
      <c r="C303" s="93"/>
      <c r="D303" s="94"/>
      <c r="E303" s="95"/>
      <c r="F303" s="263" t="s">
        <v>41</v>
      </c>
      <c r="G303" s="264"/>
      <c r="H303" s="265" t="s">
        <v>25</v>
      </c>
      <c r="I303" s="266"/>
      <c r="J303" s="266"/>
      <c r="K303" s="266"/>
      <c r="L303" s="266"/>
      <c r="M303" s="266"/>
      <c r="N303" s="267"/>
    </row>
    <row r="304" spans="1:14" ht="15.75" outlineLevel="1" x14ac:dyDescent="0.25">
      <c r="A304" s="25"/>
      <c r="B304" s="96"/>
      <c r="C304" s="97"/>
      <c r="D304" s="95"/>
      <c r="E304" s="95"/>
      <c r="F304" s="268" t="s">
        <v>42</v>
      </c>
      <c r="G304" s="269"/>
      <c r="H304" s="270" t="s">
        <v>107</v>
      </c>
      <c r="I304" s="271"/>
      <c r="J304" s="271"/>
      <c r="K304" s="271"/>
      <c r="L304" s="271"/>
      <c r="M304" s="271"/>
      <c r="N304" s="272"/>
    </row>
    <row r="305" spans="1:14" ht="21" outlineLevel="1" thickBot="1" x14ac:dyDescent="0.35">
      <c r="A305" s="25"/>
      <c r="B305" s="98"/>
      <c r="C305" s="99" t="s">
        <v>43</v>
      </c>
      <c r="D305" s="100"/>
      <c r="E305" s="95"/>
      <c r="F305" s="273" t="s">
        <v>44</v>
      </c>
      <c r="G305" s="274"/>
      <c r="H305" s="275">
        <v>43533</v>
      </c>
      <c r="I305" s="276"/>
      <c r="J305" s="277"/>
      <c r="K305" s="101" t="s">
        <v>45</v>
      </c>
      <c r="L305" s="278"/>
      <c r="M305" s="279"/>
      <c r="N305" s="280"/>
    </row>
    <row r="306" spans="1:14" ht="16.5" outlineLevel="1" thickTop="1" x14ac:dyDescent="0.25">
      <c r="A306" s="25"/>
      <c r="B306" s="102"/>
      <c r="C306" s="103"/>
      <c r="D306" s="95"/>
      <c r="E306" s="95"/>
      <c r="F306" s="104"/>
      <c r="G306" s="103"/>
      <c r="H306" s="103"/>
      <c r="I306" s="105"/>
      <c r="J306" s="106"/>
      <c r="K306" s="107"/>
      <c r="L306" s="107"/>
      <c r="M306" s="107"/>
      <c r="N306" s="108"/>
    </row>
    <row r="307" spans="1:14" ht="16.5" outlineLevel="1" thickBot="1" x14ac:dyDescent="0.3">
      <c r="A307" s="25"/>
      <c r="B307" s="109" t="s">
        <v>46</v>
      </c>
      <c r="C307" s="239" t="s">
        <v>30</v>
      </c>
      <c r="D307" s="240"/>
      <c r="E307" s="110"/>
      <c r="F307" s="111" t="s">
        <v>47</v>
      </c>
      <c r="G307" s="239" t="s">
        <v>306</v>
      </c>
      <c r="H307" s="241"/>
      <c r="I307" s="241"/>
      <c r="J307" s="241"/>
      <c r="K307" s="241"/>
      <c r="L307" s="241"/>
      <c r="M307" s="241"/>
      <c r="N307" s="242"/>
    </row>
    <row r="308" spans="1:14" outlineLevel="1" x14ac:dyDescent="0.25">
      <c r="A308" s="25"/>
      <c r="B308" s="112" t="s">
        <v>48</v>
      </c>
      <c r="C308" s="243" t="s">
        <v>223</v>
      </c>
      <c r="D308" s="244"/>
      <c r="E308" s="113"/>
      <c r="F308" s="114" t="s">
        <v>49</v>
      </c>
      <c r="G308" s="243" t="s">
        <v>324</v>
      </c>
      <c r="H308" s="245"/>
      <c r="I308" s="245"/>
      <c r="J308" s="245"/>
      <c r="K308" s="245"/>
      <c r="L308" s="245"/>
      <c r="M308" s="245"/>
      <c r="N308" s="246"/>
    </row>
    <row r="309" spans="1:14" outlineLevel="1" x14ac:dyDescent="0.25">
      <c r="A309" s="25"/>
      <c r="B309" s="115" t="s">
        <v>50</v>
      </c>
      <c r="C309" s="247" t="s">
        <v>335</v>
      </c>
      <c r="D309" s="248"/>
      <c r="E309" s="113"/>
      <c r="F309" s="116" t="s">
        <v>51</v>
      </c>
      <c r="G309" s="249" t="s">
        <v>317</v>
      </c>
      <c r="H309" s="250"/>
      <c r="I309" s="250"/>
      <c r="J309" s="250"/>
      <c r="K309" s="250"/>
      <c r="L309" s="250"/>
      <c r="M309" s="250"/>
      <c r="N309" s="251"/>
    </row>
    <row r="310" spans="1:14" outlineLevel="1" x14ac:dyDescent="0.25">
      <c r="A310" s="25"/>
      <c r="B310" s="115" t="s">
        <v>52</v>
      </c>
      <c r="C310" s="247" t="s">
        <v>175</v>
      </c>
      <c r="D310" s="248"/>
      <c r="E310" s="113"/>
      <c r="F310" s="117" t="s">
        <v>53</v>
      </c>
      <c r="G310" s="249" t="s">
        <v>322</v>
      </c>
      <c r="H310" s="250"/>
      <c r="I310" s="250"/>
      <c r="J310" s="250"/>
      <c r="K310" s="250"/>
      <c r="L310" s="250"/>
      <c r="M310" s="250"/>
      <c r="N310" s="251"/>
    </row>
    <row r="311" spans="1:14" ht="15.75" outlineLevel="1" x14ac:dyDescent="0.25">
      <c r="A311" s="25"/>
      <c r="B311" s="118"/>
      <c r="C311" s="95"/>
      <c r="D311" s="95"/>
      <c r="E311" s="95"/>
      <c r="F311" s="104"/>
      <c r="G311" s="119"/>
      <c r="H311" s="119"/>
      <c r="I311" s="119"/>
      <c r="J311" s="95"/>
      <c r="K311" s="95"/>
      <c r="L311" s="95"/>
      <c r="M311" s="120"/>
      <c r="N311" s="121"/>
    </row>
    <row r="312" spans="1:14" ht="16.5" outlineLevel="1" thickBot="1" x14ac:dyDescent="0.3">
      <c r="A312" s="25"/>
      <c r="B312" s="122" t="s">
        <v>54</v>
      </c>
      <c r="C312" s="95"/>
      <c r="D312" s="95"/>
      <c r="E312" s="95"/>
      <c r="F312" s="123" t="s">
        <v>55</v>
      </c>
      <c r="G312" s="123" t="s">
        <v>56</v>
      </c>
      <c r="H312" s="123" t="s">
        <v>57</v>
      </c>
      <c r="I312" s="123" t="s">
        <v>58</v>
      </c>
      <c r="J312" s="123" t="s">
        <v>59</v>
      </c>
      <c r="K312" s="252" t="s">
        <v>4</v>
      </c>
      <c r="L312" s="253"/>
      <c r="M312" s="123" t="s">
        <v>60</v>
      </c>
      <c r="N312" s="124" t="s">
        <v>61</v>
      </c>
    </row>
    <row r="313" spans="1:14" ht="15.75" outlineLevel="1" thickBot="1" x14ac:dyDescent="0.3">
      <c r="A313" s="25"/>
      <c r="B313" s="125" t="s">
        <v>62</v>
      </c>
      <c r="C313" s="126" t="str">
        <f>IF(C308&gt;"",C308,"")</f>
        <v>Tran Daniel</v>
      </c>
      <c r="D313" s="126" t="str">
        <f>IF(G308&gt;"",G308,"")</f>
        <v>Vesalainen Matias</v>
      </c>
      <c r="E313" s="127"/>
      <c r="F313" s="128">
        <v>-7</v>
      </c>
      <c r="G313" s="128">
        <v>-2</v>
      </c>
      <c r="H313" s="128">
        <v>7</v>
      </c>
      <c r="I313" s="128">
        <v>-7</v>
      </c>
      <c r="J313" s="128"/>
      <c r="K313" s="129">
        <f>IF(ISBLANK(F313),"",COUNTIF(F313:J313,"&gt;=0"))</f>
        <v>1</v>
      </c>
      <c r="L313" s="130">
        <f>IF(ISBLANK(F313),"",(IF(LEFT(F313,1)="-",1,0)+IF(LEFT(G313,1)="-",1,0)+IF(LEFT(H313,1)="-",1,0)+IF(LEFT(I313,1)="-",1,0)+IF(LEFT(J313,1)="-",1,0)))</f>
        <v>3</v>
      </c>
      <c r="M313" s="131" t="str">
        <f t="shared" ref="M313:N317" si="23">IF(K313=3,1,"")</f>
        <v/>
      </c>
      <c r="N313" s="131">
        <f t="shared" si="23"/>
        <v>1</v>
      </c>
    </row>
    <row r="314" spans="1:14" ht="15.75" outlineLevel="1" thickBot="1" x14ac:dyDescent="0.3">
      <c r="A314" s="25"/>
      <c r="B314" s="132" t="s">
        <v>63</v>
      </c>
      <c r="C314" s="126" t="str">
        <f>IF(C309&gt;"",C309,"")</f>
        <v>Kylliö Joonas</v>
      </c>
      <c r="D314" s="126" t="str">
        <f>IF(G309&gt;"",G309,"")</f>
        <v>Khosravi Sam</v>
      </c>
      <c r="E314" s="133"/>
      <c r="F314" s="134">
        <v>-9</v>
      </c>
      <c r="G314" s="135">
        <v>-5</v>
      </c>
      <c r="H314" s="135">
        <v>-8</v>
      </c>
      <c r="I314" s="135"/>
      <c r="J314" s="135"/>
      <c r="K314" s="129">
        <f>IF(ISBLANK(F314),"",COUNTIF(F314:J314,"&gt;=0"))</f>
        <v>0</v>
      </c>
      <c r="L314" s="130">
        <f>IF(ISBLANK(F314),"",(IF(LEFT(F314,1)="-",1,0)+IF(LEFT(G314,1)="-",1,0)+IF(LEFT(H314,1)="-",1,0)+IF(LEFT(I314,1)="-",1,0)+IF(LEFT(J314,1)="-",1,0)))</f>
        <v>3</v>
      </c>
      <c r="M314" s="131" t="str">
        <f t="shared" si="23"/>
        <v/>
      </c>
      <c r="N314" s="131">
        <f t="shared" si="23"/>
        <v>1</v>
      </c>
    </row>
    <row r="315" spans="1:14" ht="15.75" outlineLevel="1" thickBot="1" x14ac:dyDescent="0.3">
      <c r="A315" s="25"/>
      <c r="B315" s="136" t="s">
        <v>64</v>
      </c>
      <c r="C315" s="126" t="str">
        <f>IF(C310&gt;"",C310,"")</f>
        <v>Kim Woobin</v>
      </c>
      <c r="D315" s="126" t="str">
        <f>IF(G310&gt;"",G310,"")</f>
        <v>Vesalainen Rasmus</v>
      </c>
      <c r="E315" s="137"/>
      <c r="F315" s="134">
        <v>-5</v>
      </c>
      <c r="G315" s="138">
        <v>11</v>
      </c>
      <c r="H315" s="134">
        <v>-6</v>
      </c>
      <c r="I315" s="134">
        <v>-8</v>
      </c>
      <c r="J315" s="134"/>
      <c r="K315" s="129">
        <f>IF(ISBLANK(F315),"",COUNTIF(F315:J315,"&gt;=0"))</f>
        <v>1</v>
      </c>
      <c r="L315" s="130">
        <f>IF(ISBLANK(F315),"",(IF(LEFT(F315,1)="-",1,0)+IF(LEFT(G315,1)="-",1,0)+IF(LEFT(H315,1)="-",1,0)+IF(LEFT(I315,1)="-",1,0)+IF(LEFT(J315,1)="-",1,0)))</f>
        <v>3</v>
      </c>
      <c r="M315" s="131" t="str">
        <f t="shared" si="23"/>
        <v/>
      </c>
      <c r="N315" s="131">
        <f t="shared" si="23"/>
        <v>1</v>
      </c>
    </row>
    <row r="316" spans="1:14" ht="15.75" outlineLevel="1" thickBot="1" x14ac:dyDescent="0.3">
      <c r="A316" s="25"/>
      <c r="B316" s="139" t="s">
        <v>65</v>
      </c>
      <c r="C316" s="126" t="str">
        <f>IF(C308&gt;"",C308,"")</f>
        <v>Tran Daniel</v>
      </c>
      <c r="D316" s="126" t="str">
        <f>IF(G309&gt;"",G309,"")</f>
        <v>Khosravi Sam</v>
      </c>
      <c r="E316" s="140"/>
      <c r="F316" s="141"/>
      <c r="G316" s="142"/>
      <c r="H316" s="141"/>
      <c r="I316" s="141"/>
      <c r="J316" s="141"/>
      <c r="K316" s="129" t="str">
        <f>IF(ISBLANK(F316),"",COUNTIF(F316:J316,"&gt;=0"))</f>
        <v/>
      </c>
      <c r="L316" s="130" t="str">
        <f>IF(ISBLANK(F316),"",(IF(LEFT(F316,1)="-",1,0)+IF(LEFT(G316,1)="-",1,0)+IF(LEFT(H316,1)="-",1,0)+IF(LEFT(I316,1)="-",1,0)+IF(LEFT(J316,1)="-",1,0)))</f>
        <v/>
      </c>
      <c r="M316" s="131" t="str">
        <f t="shared" si="23"/>
        <v/>
      </c>
      <c r="N316" s="131" t="str">
        <f t="shared" si="23"/>
        <v/>
      </c>
    </row>
    <row r="317" spans="1:14" outlineLevel="1" x14ac:dyDescent="0.25">
      <c r="A317" s="25"/>
      <c r="B317" s="132" t="s">
        <v>66</v>
      </c>
      <c r="C317" s="126" t="str">
        <f>IF(C309&gt;"",C309,"")</f>
        <v>Kylliö Joonas</v>
      </c>
      <c r="D317" s="126" t="str">
        <f>IF(G308&gt;"",G308,"")</f>
        <v>Vesalainen Matias</v>
      </c>
      <c r="E317" s="133"/>
      <c r="F317" s="135"/>
      <c r="G317" s="143"/>
      <c r="H317" s="135"/>
      <c r="I317" s="135"/>
      <c r="J317" s="135"/>
      <c r="K317" s="129" t="str">
        <f>IF(ISBLANK(F317),"",COUNTIF(F317:J317,"&gt;=0"))</f>
        <v/>
      </c>
      <c r="L317" s="130" t="str">
        <f>IF(ISBLANK(F317),"",(IF(LEFT(F317,1)="-",1,0)+IF(LEFT(G317,1)="-",1,0)+IF(LEFT(H317,1)="-",1,0)+IF(LEFT(I317,1)="-",1,0)+IF(LEFT(J317,1)="-",1,0)))</f>
        <v/>
      </c>
      <c r="M317" s="131" t="str">
        <f t="shared" si="23"/>
        <v/>
      </c>
      <c r="N317" s="131" t="str">
        <f t="shared" si="23"/>
        <v/>
      </c>
    </row>
    <row r="318" spans="1:14" ht="15.75" outlineLevel="1" x14ac:dyDescent="0.25">
      <c r="A318" s="25"/>
      <c r="B318" s="118"/>
      <c r="C318" s="95"/>
      <c r="D318" s="95"/>
      <c r="E318" s="95"/>
      <c r="F318" s="95"/>
      <c r="G318" s="95"/>
      <c r="H318" s="95"/>
      <c r="I318" s="254" t="s">
        <v>67</v>
      </c>
      <c r="J318" s="255"/>
      <c r="K318" s="144">
        <f>SUM(K313:K317)</f>
        <v>2</v>
      </c>
      <c r="L318" s="144">
        <f>SUM(L313:L317)</f>
        <v>9</v>
      </c>
      <c r="M318" s="144">
        <f>SUM(M313:M317)</f>
        <v>0</v>
      </c>
      <c r="N318" s="144">
        <f>SUM(N313:N317)</f>
        <v>3</v>
      </c>
    </row>
    <row r="319" spans="1:14" ht="15.75" outlineLevel="1" x14ac:dyDescent="0.25">
      <c r="A319" s="25"/>
      <c r="B319" s="145" t="s">
        <v>68</v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146"/>
    </row>
    <row r="320" spans="1:14" ht="15.75" outlineLevel="1" x14ac:dyDescent="0.25">
      <c r="A320" s="25"/>
      <c r="B320" s="147" t="s">
        <v>69</v>
      </c>
      <c r="C320" s="148"/>
      <c r="D320" s="148" t="s">
        <v>70</v>
      </c>
      <c r="E320" s="93"/>
      <c r="F320" s="148"/>
      <c r="G320" s="148" t="s">
        <v>17</v>
      </c>
      <c r="H320" s="93"/>
      <c r="I320" s="148"/>
      <c r="J320" s="149" t="s">
        <v>71</v>
      </c>
      <c r="K320" s="100"/>
      <c r="L320" s="95"/>
      <c r="M320" s="95"/>
      <c r="N320" s="146"/>
    </row>
    <row r="321" spans="1:14" ht="18.75" outlineLevel="1" thickBot="1" x14ac:dyDescent="0.3">
      <c r="A321" s="25"/>
      <c r="B321" s="118"/>
      <c r="C321" s="95"/>
      <c r="D321" s="95"/>
      <c r="E321" s="95"/>
      <c r="F321" s="95"/>
      <c r="G321" s="95"/>
      <c r="H321" s="95"/>
      <c r="I321" s="95"/>
      <c r="J321" s="256" t="str">
        <f>IF(M318=3,C307,IF(N318=3,G307,""))</f>
        <v>KoKa</v>
      </c>
      <c r="K321" s="256"/>
      <c r="L321" s="256"/>
      <c r="M321" s="256"/>
      <c r="N321" s="257"/>
    </row>
    <row r="322" spans="1:14" ht="18.75" outlineLevel="1" thickBot="1" x14ac:dyDescent="0.3">
      <c r="A322" s="25"/>
      <c r="B322" s="150"/>
      <c r="C322" s="151"/>
      <c r="D322" s="151"/>
      <c r="E322" s="151"/>
      <c r="F322" s="151"/>
      <c r="G322" s="151"/>
      <c r="H322" s="151"/>
      <c r="I322" s="151"/>
      <c r="J322" s="152"/>
      <c r="K322" s="152"/>
      <c r="L322" s="152"/>
      <c r="M322" s="152"/>
      <c r="N322" s="153"/>
    </row>
    <row r="323" spans="1:14" ht="15.75" thickTop="1" x14ac:dyDescent="0.25">
      <c r="A323" s="25"/>
    </row>
    <row r="324" spans="1:14" ht="15.75" thickBot="1" x14ac:dyDescent="0.3">
      <c r="A324" s="88" t="s">
        <v>407</v>
      </c>
    </row>
    <row r="325" spans="1:14" ht="16.5" outlineLevel="1" thickTop="1" x14ac:dyDescent="0.25">
      <c r="A325" s="25"/>
      <c r="B325" s="89"/>
      <c r="C325" s="90"/>
      <c r="D325" s="91"/>
      <c r="E325" s="91"/>
      <c r="F325" s="258" t="s">
        <v>40</v>
      </c>
      <c r="G325" s="259"/>
      <c r="H325" s="260" t="s">
        <v>304</v>
      </c>
      <c r="I325" s="261"/>
      <c r="J325" s="261"/>
      <c r="K325" s="261"/>
      <c r="L325" s="261"/>
      <c r="M325" s="261"/>
      <c r="N325" s="262"/>
    </row>
    <row r="326" spans="1:14" ht="15.75" outlineLevel="1" x14ac:dyDescent="0.25">
      <c r="A326" s="25"/>
      <c r="B326" s="92"/>
      <c r="C326" s="93"/>
      <c r="D326" s="94"/>
      <c r="E326" s="95"/>
      <c r="F326" s="263" t="s">
        <v>41</v>
      </c>
      <c r="G326" s="264"/>
      <c r="H326" s="265" t="s">
        <v>25</v>
      </c>
      <c r="I326" s="266"/>
      <c r="J326" s="266"/>
      <c r="K326" s="266"/>
      <c r="L326" s="266"/>
      <c r="M326" s="266"/>
      <c r="N326" s="267"/>
    </row>
    <row r="327" spans="1:14" ht="15.75" outlineLevel="1" x14ac:dyDescent="0.25">
      <c r="A327" s="25"/>
      <c r="B327" s="96"/>
      <c r="C327" s="97"/>
      <c r="D327" s="95"/>
      <c r="E327" s="95"/>
      <c r="F327" s="268" t="s">
        <v>42</v>
      </c>
      <c r="G327" s="269"/>
      <c r="H327" s="270" t="s">
        <v>107</v>
      </c>
      <c r="I327" s="271"/>
      <c r="J327" s="271"/>
      <c r="K327" s="271"/>
      <c r="L327" s="271"/>
      <c r="M327" s="271"/>
      <c r="N327" s="272"/>
    </row>
    <row r="328" spans="1:14" ht="21" outlineLevel="1" thickBot="1" x14ac:dyDescent="0.35">
      <c r="A328" s="25"/>
      <c r="B328" s="98"/>
      <c r="C328" s="99" t="s">
        <v>43</v>
      </c>
      <c r="D328" s="100"/>
      <c r="E328" s="95"/>
      <c r="F328" s="273" t="s">
        <v>44</v>
      </c>
      <c r="G328" s="274"/>
      <c r="H328" s="275">
        <v>43533</v>
      </c>
      <c r="I328" s="276"/>
      <c r="J328" s="277"/>
      <c r="K328" s="101" t="s">
        <v>45</v>
      </c>
      <c r="L328" s="278"/>
      <c r="M328" s="279"/>
      <c r="N328" s="280"/>
    </row>
    <row r="329" spans="1:14" ht="16.5" outlineLevel="1" thickTop="1" x14ac:dyDescent="0.25">
      <c r="A329" s="25"/>
      <c r="B329" s="102"/>
      <c r="C329" s="103"/>
      <c r="D329" s="95"/>
      <c r="E329" s="95"/>
      <c r="F329" s="104"/>
      <c r="G329" s="103"/>
      <c r="H329" s="103"/>
      <c r="I329" s="105"/>
      <c r="J329" s="106"/>
      <c r="K329" s="107"/>
      <c r="L329" s="107"/>
      <c r="M329" s="107"/>
      <c r="N329" s="108"/>
    </row>
    <row r="330" spans="1:14" ht="16.5" outlineLevel="1" thickBot="1" x14ac:dyDescent="0.3">
      <c r="A330" s="25"/>
      <c r="B330" s="109" t="s">
        <v>46</v>
      </c>
      <c r="C330" s="239" t="s">
        <v>32</v>
      </c>
      <c r="D330" s="240"/>
      <c r="E330" s="110"/>
      <c r="F330" s="111" t="s">
        <v>47</v>
      </c>
      <c r="G330" s="239" t="s">
        <v>25</v>
      </c>
      <c r="H330" s="241"/>
      <c r="I330" s="241"/>
      <c r="J330" s="241"/>
      <c r="K330" s="241"/>
      <c r="L330" s="241"/>
      <c r="M330" s="241"/>
      <c r="N330" s="242"/>
    </row>
    <row r="331" spans="1:14" outlineLevel="1" x14ac:dyDescent="0.25">
      <c r="A331" s="25"/>
      <c r="B331" s="112" t="s">
        <v>48</v>
      </c>
      <c r="C331" s="243" t="s">
        <v>329</v>
      </c>
      <c r="D331" s="244"/>
      <c r="E331" s="113"/>
      <c r="F331" s="114" t="s">
        <v>49</v>
      </c>
      <c r="G331" s="243" t="s">
        <v>155</v>
      </c>
      <c r="H331" s="245"/>
      <c r="I331" s="245"/>
      <c r="J331" s="245"/>
      <c r="K331" s="245"/>
      <c r="L331" s="245"/>
      <c r="M331" s="245"/>
      <c r="N331" s="246"/>
    </row>
    <row r="332" spans="1:14" outlineLevel="1" x14ac:dyDescent="0.25">
      <c r="A332" s="25"/>
      <c r="B332" s="115" t="s">
        <v>50</v>
      </c>
      <c r="C332" s="247" t="s">
        <v>341</v>
      </c>
      <c r="D332" s="248"/>
      <c r="E332" s="113"/>
      <c r="F332" s="116" t="s">
        <v>51</v>
      </c>
      <c r="G332" s="249" t="s">
        <v>337</v>
      </c>
      <c r="H332" s="250"/>
      <c r="I332" s="250"/>
      <c r="J332" s="250"/>
      <c r="K332" s="250"/>
      <c r="L332" s="250"/>
      <c r="M332" s="250"/>
      <c r="N332" s="251"/>
    </row>
    <row r="333" spans="1:14" outlineLevel="1" x14ac:dyDescent="0.25">
      <c r="A333" s="25"/>
      <c r="B333" s="115" t="s">
        <v>52</v>
      </c>
      <c r="C333" s="247" t="s">
        <v>170</v>
      </c>
      <c r="D333" s="248"/>
      <c r="E333" s="113"/>
      <c r="F333" s="117" t="s">
        <v>53</v>
      </c>
      <c r="G333" s="249" t="s">
        <v>143</v>
      </c>
      <c r="H333" s="250"/>
      <c r="I333" s="250"/>
      <c r="J333" s="250"/>
      <c r="K333" s="250"/>
      <c r="L333" s="250"/>
      <c r="M333" s="250"/>
      <c r="N333" s="251"/>
    </row>
    <row r="334" spans="1:14" ht="15.75" outlineLevel="1" x14ac:dyDescent="0.25">
      <c r="A334" s="25"/>
      <c r="B334" s="118"/>
      <c r="C334" s="95"/>
      <c r="D334" s="95"/>
      <c r="E334" s="95"/>
      <c r="F334" s="104"/>
      <c r="G334" s="119"/>
      <c r="H334" s="119"/>
      <c r="I334" s="119"/>
      <c r="J334" s="95"/>
      <c r="K334" s="95"/>
      <c r="L334" s="95"/>
      <c r="M334" s="120"/>
      <c r="N334" s="121"/>
    </row>
    <row r="335" spans="1:14" ht="16.5" outlineLevel="1" thickBot="1" x14ac:dyDescent="0.3">
      <c r="A335" s="25"/>
      <c r="B335" s="122" t="s">
        <v>54</v>
      </c>
      <c r="C335" s="95"/>
      <c r="D335" s="95"/>
      <c r="E335" s="95"/>
      <c r="F335" s="123" t="s">
        <v>55</v>
      </c>
      <c r="G335" s="123" t="s">
        <v>56</v>
      </c>
      <c r="H335" s="123" t="s">
        <v>57</v>
      </c>
      <c r="I335" s="123" t="s">
        <v>58</v>
      </c>
      <c r="J335" s="123" t="s">
        <v>59</v>
      </c>
      <c r="K335" s="252" t="s">
        <v>4</v>
      </c>
      <c r="L335" s="253"/>
      <c r="M335" s="123" t="s">
        <v>60</v>
      </c>
      <c r="N335" s="124" t="s">
        <v>61</v>
      </c>
    </row>
    <row r="336" spans="1:14" ht="15.75" outlineLevel="1" thickBot="1" x14ac:dyDescent="0.3">
      <c r="A336" s="25"/>
      <c r="B336" s="125" t="s">
        <v>62</v>
      </c>
      <c r="C336" s="126" t="str">
        <f>IF(C331&gt;"",C331,"")</f>
        <v>Räsänen Aleksi</v>
      </c>
      <c r="D336" s="126" t="str">
        <f>IF(G331&gt;"",G331,"")</f>
        <v>Kettula Leo</v>
      </c>
      <c r="E336" s="127"/>
      <c r="F336" s="128">
        <v>-6</v>
      </c>
      <c r="G336" s="128">
        <v>3</v>
      </c>
      <c r="H336" s="128">
        <v>5</v>
      </c>
      <c r="I336" s="128">
        <v>3</v>
      </c>
      <c r="J336" s="128"/>
      <c r="K336" s="129">
        <f>IF(ISBLANK(F336),"",COUNTIF(F336:J336,"&gt;=0"))</f>
        <v>3</v>
      </c>
      <c r="L336" s="130">
        <f>IF(ISBLANK(F336),"",(IF(LEFT(F336,1)="-",1,0)+IF(LEFT(G336,1)="-",1,0)+IF(LEFT(H336,1)="-",1,0)+IF(LEFT(I336,1)="-",1,0)+IF(LEFT(J336,1)="-",1,0)))</f>
        <v>1</v>
      </c>
      <c r="M336" s="131">
        <f t="shared" ref="M336:N340" si="24">IF(K336=3,1,"")</f>
        <v>1</v>
      </c>
      <c r="N336" s="131" t="str">
        <f t="shared" si="24"/>
        <v/>
      </c>
    </row>
    <row r="337" spans="1:14" ht="15.75" outlineLevel="1" thickBot="1" x14ac:dyDescent="0.3">
      <c r="A337" s="25"/>
      <c r="B337" s="132" t="s">
        <v>63</v>
      </c>
      <c r="C337" s="126" t="str">
        <f>IF(C332&gt;"",C332,"")</f>
        <v>Li Sam</v>
      </c>
      <c r="D337" s="126" t="str">
        <f>IF(G332&gt;"",G332,"")</f>
        <v>Hakaste Lauri</v>
      </c>
      <c r="E337" s="133"/>
      <c r="F337" s="134">
        <v>-7</v>
      </c>
      <c r="G337" s="135">
        <v>-11</v>
      </c>
      <c r="H337" s="135">
        <v>-11</v>
      </c>
      <c r="I337" s="135"/>
      <c r="J337" s="135"/>
      <c r="K337" s="129">
        <f>IF(ISBLANK(F337),"",COUNTIF(F337:J337,"&gt;=0"))</f>
        <v>0</v>
      </c>
      <c r="L337" s="130">
        <f>IF(ISBLANK(F337),"",(IF(LEFT(F337,1)="-",1,0)+IF(LEFT(G337,1)="-",1,0)+IF(LEFT(H337,1)="-",1,0)+IF(LEFT(I337,1)="-",1,0)+IF(LEFT(J337,1)="-",1,0)))</f>
        <v>3</v>
      </c>
      <c r="M337" s="131" t="str">
        <f t="shared" si="24"/>
        <v/>
      </c>
      <c r="N337" s="131">
        <f t="shared" si="24"/>
        <v>1</v>
      </c>
    </row>
    <row r="338" spans="1:14" ht="15.75" outlineLevel="1" thickBot="1" x14ac:dyDescent="0.3">
      <c r="A338" s="25"/>
      <c r="B338" s="136" t="s">
        <v>64</v>
      </c>
      <c r="C338" s="126" t="str">
        <f>IF(C333&gt;"",C333,"")</f>
        <v>Rahikainen Joni</v>
      </c>
      <c r="D338" s="126" t="str">
        <f>IF(G333&gt;"",G333,"")</f>
        <v>Viherlaiho Leon</v>
      </c>
      <c r="E338" s="137"/>
      <c r="F338" s="134">
        <v>5</v>
      </c>
      <c r="G338" s="138">
        <v>13</v>
      </c>
      <c r="H338" s="134">
        <v>-7</v>
      </c>
      <c r="I338" s="134">
        <v>4</v>
      </c>
      <c r="J338" s="134"/>
      <c r="K338" s="129">
        <f>IF(ISBLANK(F338),"",COUNTIF(F338:J338,"&gt;=0"))</f>
        <v>3</v>
      </c>
      <c r="L338" s="130">
        <f>IF(ISBLANK(F338),"",(IF(LEFT(F338,1)="-",1,0)+IF(LEFT(G338,1)="-",1,0)+IF(LEFT(H338,1)="-",1,0)+IF(LEFT(I338,1)="-",1,0)+IF(LEFT(J338,1)="-",1,0)))</f>
        <v>1</v>
      </c>
      <c r="M338" s="131">
        <f t="shared" si="24"/>
        <v>1</v>
      </c>
      <c r="N338" s="131" t="str">
        <f t="shared" si="24"/>
        <v/>
      </c>
    </row>
    <row r="339" spans="1:14" ht="15.75" outlineLevel="1" thickBot="1" x14ac:dyDescent="0.3">
      <c r="A339" s="25"/>
      <c r="B339" s="139" t="s">
        <v>65</v>
      </c>
      <c r="C339" s="126" t="str">
        <f>IF(C331&gt;"",C331,"")</f>
        <v>Räsänen Aleksi</v>
      </c>
      <c r="D339" s="126" t="str">
        <f>IF(G332&gt;"",G332,"")</f>
        <v>Hakaste Lauri</v>
      </c>
      <c r="E339" s="140"/>
      <c r="F339" s="141">
        <v>-6</v>
      </c>
      <c r="G339" s="142">
        <v>9</v>
      </c>
      <c r="H339" s="141">
        <v>5</v>
      </c>
      <c r="I339" s="141">
        <v>9</v>
      </c>
      <c r="J339" s="141"/>
      <c r="K339" s="129">
        <f>IF(ISBLANK(F339),"",COUNTIF(F339:J339,"&gt;=0"))</f>
        <v>3</v>
      </c>
      <c r="L339" s="130">
        <f>IF(ISBLANK(F339),"",(IF(LEFT(F339,1)="-",1,0)+IF(LEFT(G339,1)="-",1,0)+IF(LEFT(H339,1)="-",1,0)+IF(LEFT(I339,1)="-",1,0)+IF(LEFT(J339,1)="-",1,0)))</f>
        <v>1</v>
      </c>
      <c r="M339" s="131">
        <f t="shared" si="24"/>
        <v>1</v>
      </c>
      <c r="N339" s="131" t="str">
        <f t="shared" si="24"/>
        <v/>
      </c>
    </row>
    <row r="340" spans="1:14" outlineLevel="1" x14ac:dyDescent="0.25">
      <c r="A340" s="25"/>
      <c r="B340" s="132" t="s">
        <v>66</v>
      </c>
      <c r="C340" s="126" t="str">
        <f>IF(C332&gt;"",C332,"")</f>
        <v>Li Sam</v>
      </c>
      <c r="D340" s="126" t="str">
        <f>IF(G331&gt;"",G331,"")</f>
        <v>Kettula Leo</v>
      </c>
      <c r="E340" s="133"/>
      <c r="F340" s="135"/>
      <c r="G340" s="143"/>
      <c r="H340" s="135"/>
      <c r="I340" s="135"/>
      <c r="J340" s="135"/>
      <c r="K340" s="129" t="str">
        <f>IF(ISBLANK(F340),"",COUNTIF(F340:J340,"&gt;=0"))</f>
        <v/>
      </c>
      <c r="L340" s="130" t="str">
        <f>IF(ISBLANK(F340),"",(IF(LEFT(F340,1)="-",1,0)+IF(LEFT(G340,1)="-",1,0)+IF(LEFT(H340,1)="-",1,0)+IF(LEFT(I340,1)="-",1,0)+IF(LEFT(J340,1)="-",1,0)))</f>
        <v/>
      </c>
      <c r="M340" s="131" t="str">
        <f t="shared" si="24"/>
        <v/>
      </c>
      <c r="N340" s="131" t="str">
        <f t="shared" si="24"/>
        <v/>
      </c>
    </row>
    <row r="341" spans="1:14" ht="15.75" outlineLevel="1" x14ac:dyDescent="0.25">
      <c r="A341" s="25"/>
      <c r="B341" s="118"/>
      <c r="C341" s="95"/>
      <c r="D341" s="95"/>
      <c r="E341" s="95"/>
      <c r="F341" s="95"/>
      <c r="G341" s="95"/>
      <c r="H341" s="95"/>
      <c r="I341" s="254" t="s">
        <v>67</v>
      </c>
      <c r="J341" s="255"/>
      <c r="K341" s="144">
        <f>SUM(K336:K340)</f>
        <v>9</v>
      </c>
      <c r="L341" s="144">
        <f>SUM(L336:L340)</f>
        <v>6</v>
      </c>
      <c r="M341" s="144">
        <f>SUM(M336:M340)</f>
        <v>3</v>
      </c>
      <c r="N341" s="144">
        <f>SUM(N336:N340)</f>
        <v>1</v>
      </c>
    </row>
    <row r="342" spans="1:14" ht="15.75" outlineLevel="1" x14ac:dyDescent="0.25">
      <c r="A342" s="25"/>
      <c r="B342" s="145" t="s">
        <v>68</v>
      </c>
      <c r="C342" s="95"/>
      <c r="D342" s="95"/>
      <c r="E342" s="95"/>
      <c r="F342" s="95"/>
      <c r="G342" s="95"/>
      <c r="H342" s="95"/>
      <c r="I342" s="95"/>
      <c r="J342" s="95"/>
      <c r="K342" s="95"/>
      <c r="L342" s="95"/>
      <c r="M342" s="95"/>
      <c r="N342" s="146"/>
    </row>
    <row r="343" spans="1:14" ht="15.75" outlineLevel="1" x14ac:dyDescent="0.25">
      <c r="A343" s="25"/>
      <c r="B343" s="147" t="s">
        <v>69</v>
      </c>
      <c r="C343" s="148"/>
      <c r="D343" s="148" t="s">
        <v>70</v>
      </c>
      <c r="E343" s="93"/>
      <c r="F343" s="148"/>
      <c r="G343" s="148" t="s">
        <v>17</v>
      </c>
      <c r="H343" s="93"/>
      <c r="I343" s="148"/>
      <c r="J343" s="149" t="s">
        <v>71</v>
      </c>
      <c r="K343" s="100"/>
      <c r="L343" s="95"/>
      <c r="M343" s="95"/>
      <c r="N343" s="146"/>
    </row>
    <row r="344" spans="1:14" ht="18.75" outlineLevel="1" thickBot="1" x14ac:dyDescent="0.3">
      <c r="A344" s="25"/>
      <c r="B344" s="118"/>
      <c r="C344" s="95"/>
      <c r="D344" s="95"/>
      <c r="E344" s="95"/>
      <c r="F344" s="95"/>
      <c r="G344" s="95"/>
      <c r="H344" s="95"/>
      <c r="I344" s="95"/>
      <c r="J344" s="256" t="str">
        <f>IF(M341=3,C330,IF(N341=3,G330,""))</f>
        <v>PT Espoo</v>
      </c>
      <c r="K344" s="256"/>
      <c r="L344" s="256"/>
      <c r="M344" s="256"/>
      <c r="N344" s="257"/>
    </row>
    <row r="345" spans="1:14" ht="18.75" outlineLevel="1" thickBot="1" x14ac:dyDescent="0.3">
      <c r="A345" s="25"/>
      <c r="B345" s="150"/>
      <c r="C345" s="151"/>
      <c r="D345" s="151"/>
      <c r="E345" s="151"/>
      <c r="F345" s="151"/>
      <c r="G345" s="151"/>
      <c r="H345" s="151"/>
      <c r="I345" s="151"/>
      <c r="J345" s="152"/>
      <c r="K345" s="152"/>
      <c r="L345" s="152"/>
      <c r="M345" s="152"/>
      <c r="N345" s="153"/>
    </row>
    <row r="346" spans="1:14" ht="15.75" thickTop="1" x14ac:dyDescent="0.25">
      <c r="A346" s="25"/>
    </row>
    <row r="347" spans="1:14" ht="15.75" thickBot="1" x14ac:dyDescent="0.3">
      <c r="A347" s="88" t="s">
        <v>413</v>
      </c>
    </row>
    <row r="348" spans="1:14" ht="16.5" outlineLevel="1" thickTop="1" x14ac:dyDescent="0.25">
      <c r="A348" s="25"/>
      <c r="B348" s="89"/>
      <c r="C348" s="90"/>
      <c r="D348" s="91"/>
      <c r="E348" s="91"/>
      <c r="F348" s="258" t="s">
        <v>40</v>
      </c>
      <c r="G348" s="259"/>
      <c r="H348" s="260" t="s">
        <v>304</v>
      </c>
      <c r="I348" s="261"/>
      <c r="J348" s="261"/>
      <c r="K348" s="261"/>
      <c r="L348" s="261"/>
      <c r="M348" s="261"/>
      <c r="N348" s="262"/>
    </row>
    <row r="349" spans="1:14" ht="15.75" outlineLevel="1" x14ac:dyDescent="0.25">
      <c r="A349" s="25"/>
      <c r="B349" s="92"/>
      <c r="C349" s="93"/>
      <c r="D349" s="94"/>
      <c r="E349" s="95"/>
      <c r="F349" s="263" t="s">
        <v>41</v>
      </c>
      <c r="G349" s="264"/>
      <c r="H349" s="265" t="s">
        <v>25</v>
      </c>
      <c r="I349" s="266"/>
      <c r="J349" s="266"/>
      <c r="K349" s="266"/>
      <c r="L349" s="266"/>
      <c r="M349" s="266"/>
      <c r="N349" s="267"/>
    </row>
    <row r="350" spans="1:14" ht="15.75" outlineLevel="1" x14ac:dyDescent="0.25">
      <c r="A350" s="25"/>
      <c r="B350" s="96"/>
      <c r="C350" s="97"/>
      <c r="D350" s="95"/>
      <c r="E350" s="95"/>
      <c r="F350" s="268" t="s">
        <v>42</v>
      </c>
      <c r="G350" s="269"/>
      <c r="H350" s="270" t="s">
        <v>107</v>
      </c>
      <c r="I350" s="271"/>
      <c r="J350" s="271"/>
      <c r="K350" s="271"/>
      <c r="L350" s="271"/>
      <c r="M350" s="271"/>
      <c r="N350" s="272"/>
    </row>
    <row r="351" spans="1:14" ht="21" outlineLevel="1" thickBot="1" x14ac:dyDescent="0.35">
      <c r="A351" s="25"/>
      <c r="B351" s="98"/>
      <c r="C351" s="99" t="s">
        <v>43</v>
      </c>
      <c r="D351" s="100"/>
      <c r="E351" s="95"/>
      <c r="F351" s="273" t="s">
        <v>44</v>
      </c>
      <c r="G351" s="274"/>
      <c r="H351" s="275">
        <v>43533</v>
      </c>
      <c r="I351" s="276"/>
      <c r="J351" s="277"/>
      <c r="K351" s="101" t="s">
        <v>45</v>
      </c>
      <c r="L351" s="278"/>
      <c r="M351" s="279"/>
      <c r="N351" s="280"/>
    </row>
    <row r="352" spans="1:14" ht="16.5" outlineLevel="1" thickTop="1" x14ac:dyDescent="0.25">
      <c r="A352" s="25"/>
      <c r="B352" s="102"/>
      <c r="C352" s="103"/>
      <c r="D352" s="95"/>
      <c r="E352" s="95"/>
      <c r="F352" s="104"/>
      <c r="G352" s="103"/>
      <c r="H352" s="103"/>
      <c r="I352" s="105"/>
      <c r="J352" s="106"/>
      <c r="K352" s="107"/>
      <c r="L352" s="107"/>
      <c r="M352" s="107"/>
      <c r="N352" s="108"/>
    </row>
    <row r="353" spans="1:14" ht="16.5" outlineLevel="1" thickBot="1" x14ac:dyDescent="0.3">
      <c r="A353" s="25"/>
      <c r="B353" s="109" t="s">
        <v>46</v>
      </c>
      <c r="C353" s="239" t="s">
        <v>32</v>
      </c>
      <c r="D353" s="240"/>
      <c r="E353" s="110"/>
      <c r="F353" s="111" t="s">
        <v>47</v>
      </c>
      <c r="G353" s="239" t="s">
        <v>306</v>
      </c>
      <c r="H353" s="241"/>
      <c r="I353" s="241"/>
      <c r="J353" s="241"/>
      <c r="K353" s="241"/>
      <c r="L353" s="241"/>
      <c r="M353" s="241"/>
      <c r="N353" s="242"/>
    </row>
    <row r="354" spans="1:14" outlineLevel="1" x14ac:dyDescent="0.25">
      <c r="A354" s="25"/>
      <c r="B354" s="112" t="s">
        <v>48</v>
      </c>
      <c r="C354" s="243" t="s">
        <v>329</v>
      </c>
      <c r="D354" s="244"/>
      <c r="E354" s="113"/>
      <c r="F354" s="114" t="s">
        <v>49</v>
      </c>
      <c r="G354" s="243" t="s">
        <v>324</v>
      </c>
      <c r="H354" s="245"/>
      <c r="I354" s="245"/>
      <c r="J354" s="245"/>
      <c r="K354" s="245"/>
      <c r="L354" s="245"/>
      <c r="M354" s="245"/>
      <c r="N354" s="246"/>
    </row>
    <row r="355" spans="1:14" outlineLevel="1" x14ac:dyDescent="0.25">
      <c r="A355" s="25"/>
      <c r="B355" s="115" t="s">
        <v>50</v>
      </c>
      <c r="C355" s="247" t="s">
        <v>341</v>
      </c>
      <c r="D355" s="248"/>
      <c r="E355" s="113"/>
      <c r="F355" s="116" t="s">
        <v>51</v>
      </c>
      <c r="G355" s="249" t="s">
        <v>317</v>
      </c>
      <c r="H355" s="250"/>
      <c r="I355" s="250"/>
      <c r="J355" s="250"/>
      <c r="K355" s="250"/>
      <c r="L355" s="250"/>
      <c r="M355" s="250"/>
      <c r="N355" s="251"/>
    </row>
    <row r="356" spans="1:14" outlineLevel="1" x14ac:dyDescent="0.25">
      <c r="A356" s="25"/>
      <c r="B356" s="115" t="s">
        <v>52</v>
      </c>
      <c r="C356" s="247" t="s">
        <v>170</v>
      </c>
      <c r="D356" s="248"/>
      <c r="E356" s="113"/>
      <c r="F356" s="117" t="s">
        <v>53</v>
      </c>
      <c r="G356" s="249" t="s">
        <v>322</v>
      </c>
      <c r="H356" s="250"/>
      <c r="I356" s="250"/>
      <c r="J356" s="250"/>
      <c r="K356" s="250"/>
      <c r="L356" s="250"/>
      <c r="M356" s="250"/>
      <c r="N356" s="251"/>
    </row>
    <row r="357" spans="1:14" ht="15.75" outlineLevel="1" x14ac:dyDescent="0.25">
      <c r="A357" s="25"/>
      <c r="B357" s="118"/>
      <c r="C357" s="95"/>
      <c r="D357" s="95"/>
      <c r="E357" s="95"/>
      <c r="F357" s="104"/>
      <c r="G357" s="119"/>
      <c r="H357" s="119"/>
      <c r="I357" s="119"/>
      <c r="J357" s="95"/>
      <c r="K357" s="95"/>
      <c r="L357" s="95"/>
      <c r="M357" s="120"/>
      <c r="N357" s="121"/>
    </row>
    <row r="358" spans="1:14" ht="16.5" outlineLevel="1" thickBot="1" x14ac:dyDescent="0.3">
      <c r="A358" s="25"/>
      <c r="B358" s="122" t="s">
        <v>54</v>
      </c>
      <c r="C358" s="95"/>
      <c r="D358" s="95"/>
      <c r="E358" s="95"/>
      <c r="F358" s="123" t="s">
        <v>55</v>
      </c>
      <c r="G358" s="123" t="s">
        <v>56</v>
      </c>
      <c r="H358" s="123" t="s">
        <v>57</v>
      </c>
      <c r="I358" s="123" t="s">
        <v>58</v>
      </c>
      <c r="J358" s="123" t="s">
        <v>59</v>
      </c>
      <c r="K358" s="252" t="s">
        <v>4</v>
      </c>
      <c r="L358" s="253"/>
      <c r="M358" s="123" t="s">
        <v>60</v>
      </c>
      <c r="N358" s="124" t="s">
        <v>61</v>
      </c>
    </row>
    <row r="359" spans="1:14" ht="15.75" outlineLevel="1" thickBot="1" x14ac:dyDescent="0.3">
      <c r="A359" s="25"/>
      <c r="B359" s="125" t="s">
        <v>62</v>
      </c>
      <c r="C359" s="126" t="str">
        <f>IF(C354&gt;"",C354,"")</f>
        <v>Räsänen Aleksi</v>
      </c>
      <c r="D359" s="126" t="str">
        <f>IF(G354&gt;"",G354,"")</f>
        <v>Vesalainen Matias</v>
      </c>
      <c r="E359" s="127"/>
      <c r="F359" s="128">
        <v>6</v>
      </c>
      <c r="G359" s="128">
        <v>13</v>
      </c>
      <c r="H359" s="128">
        <v>9</v>
      </c>
      <c r="I359" s="128"/>
      <c r="J359" s="128"/>
      <c r="K359" s="129">
        <f>IF(ISBLANK(F359),"",COUNTIF(F359:J359,"&gt;=0"))</f>
        <v>3</v>
      </c>
      <c r="L359" s="130">
        <f>IF(ISBLANK(F359),"",(IF(LEFT(F359,1)="-",1,0)+IF(LEFT(G359,1)="-",1,0)+IF(LEFT(H359,1)="-",1,0)+IF(LEFT(I359,1)="-",1,0)+IF(LEFT(J359,1)="-",1,0)))</f>
        <v>0</v>
      </c>
      <c r="M359" s="131">
        <f t="shared" ref="M359:N363" si="25">IF(K359=3,1,"")</f>
        <v>1</v>
      </c>
      <c r="N359" s="131" t="str">
        <f t="shared" si="25"/>
        <v/>
      </c>
    </row>
    <row r="360" spans="1:14" ht="15.75" outlineLevel="1" thickBot="1" x14ac:dyDescent="0.3">
      <c r="A360" s="25"/>
      <c r="B360" s="132" t="s">
        <v>63</v>
      </c>
      <c r="C360" s="126" t="str">
        <f>IF(C355&gt;"",C355,"")</f>
        <v>Li Sam</v>
      </c>
      <c r="D360" s="126" t="str">
        <f>IF(G355&gt;"",G355,"")</f>
        <v>Khosravi Sam</v>
      </c>
      <c r="E360" s="133"/>
      <c r="F360" s="134">
        <v>-8</v>
      </c>
      <c r="G360" s="135">
        <v>-3</v>
      </c>
      <c r="H360" s="135">
        <v>-4</v>
      </c>
      <c r="I360" s="135"/>
      <c r="J360" s="135"/>
      <c r="K360" s="129">
        <f>IF(ISBLANK(F360),"",COUNTIF(F360:J360,"&gt;=0"))</f>
        <v>0</v>
      </c>
      <c r="L360" s="130">
        <f>IF(ISBLANK(F360),"",(IF(LEFT(F360,1)="-",1,0)+IF(LEFT(G360,1)="-",1,0)+IF(LEFT(H360,1)="-",1,0)+IF(LEFT(I360,1)="-",1,0)+IF(LEFT(J360,1)="-",1,0)))</f>
        <v>3</v>
      </c>
      <c r="M360" s="131" t="str">
        <f t="shared" si="25"/>
        <v/>
      </c>
      <c r="N360" s="131">
        <f t="shared" si="25"/>
        <v>1</v>
      </c>
    </row>
    <row r="361" spans="1:14" ht="15.75" outlineLevel="1" thickBot="1" x14ac:dyDescent="0.3">
      <c r="A361" s="25"/>
      <c r="B361" s="136" t="s">
        <v>64</v>
      </c>
      <c r="C361" s="126" t="str">
        <f>IF(C356&gt;"",C356,"")</f>
        <v>Rahikainen Joni</v>
      </c>
      <c r="D361" s="126" t="str">
        <f>IF(G356&gt;"",G356,"")</f>
        <v>Vesalainen Rasmus</v>
      </c>
      <c r="E361" s="137"/>
      <c r="F361" s="134">
        <v>-15</v>
      </c>
      <c r="G361" s="138">
        <v>-10</v>
      </c>
      <c r="H361" s="134">
        <v>-5</v>
      </c>
      <c r="I361" s="134"/>
      <c r="J361" s="134"/>
      <c r="K361" s="129">
        <f>IF(ISBLANK(F361),"",COUNTIF(F361:J361,"&gt;=0"))</f>
        <v>0</v>
      </c>
      <c r="L361" s="130">
        <f>IF(ISBLANK(F361),"",(IF(LEFT(F361,1)="-",1,0)+IF(LEFT(G361,1)="-",1,0)+IF(LEFT(H361,1)="-",1,0)+IF(LEFT(I361,1)="-",1,0)+IF(LEFT(J361,1)="-",1,0)))</f>
        <v>3</v>
      </c>
      <c r="M361" s="131" t="str">
        <f t="shared" si="25"/>
        <v/>
      </c>
      <c r="N361" s="131">
        <f t="shared" si="25"/>
        <v>1</v>
      </c>
    </row>
    <row r="362" spans="1:14" ht="15.75" outlineLevel="1" thickBot="1" x14ac:dyDescent="0.3">
      <c r="A362" s="25"/>
      <c r="B362" s="139" t="s">
        <v>65</v>
      </c>
      <c r="C362" s="126" t="str">
        <f>IF(C354&gt;"",C354,"")</f>
        <v>Räsänen Aleksi</v>
      </c>
      <c r="D362" s="126" t="str">
        <f>IF(G355&gt;"",G355,"")</f>
        <v>Khosravi Sam</v>
      </c>
      <c r="E362" s="140"/>
      <c r="F362" s="141">
        <v>9</v>
      </c>
      <c r="G362" s="142">
        <v>-6</v>
      </c>
      <c r="H362" s="141">
        <v>-4</v>
      </c>
      <c r="I362" s="141">
        <v>7</v>
      </c>
      <c r="J362" s="141">
        <v>-9</v>
      </c>
      <c r="K362" s="129">
        <f>IF(ISBLANK(F362),"",COUNTIF(F362:J362,"&gt;=0"))</f>
        <v>2</v>
      </c>
      <c r="L362" s="130">
        <f>IF(ISBLANK(F362),"",(IF(LEFT(F362,1)="-",1,0)+IF(LEFT(G362,1)="-",1,0)+IF(LEFT(H362,1)="-",1,0)+IF(LEFT(I362,1)="-",1,0)+IF(LEFT(J362,1)="-",1,0)))</f>
        <v>3</v>
      </c>
      <c r="M362" s="131" t="str">
        <f t="shared" si="25"/>
        <v/>
      </c>
      <c r="N362" s="131">
        <f t="shared" si="25"/>
        <v>1</v>
      </c>
    </row>
    <row r="363" spans="1:14" outlineLevel="1" x14ac:dyDescent="0.25">
      <c r="A363" s="25"/>
      <c r="B363" s="132" t="s">
        <v>66</v>
      </c>
      <c r="C363" s="126" t="str">
        <f>IF(C355&gt;"",C355,"")</f>
        <v>Li Sam</v>
      </c>
      <c r="D363" s="126" t="str">
        <f>IF(G354&gt;"",G354,"")</f>
        <v>Vesalainen Matias</v>
      </c>
      <c r="E363" s="133"/>
      <c r="F363" s="135"/>
      <c r="G363" s="143"/>
      <c r="H363" s="135"/>
      <c r="I363" s="135"/>
      <c r="J363" s="135"/>
      <c r="K363" s="129" t="str">
        <f>IF(ISBLANK(F363),"",COUNTIF(F363:J363,"&gt;=0"))</f>
        <v/>
      </c>
      <c r="L363" s="130" t="str">
        <f>IF(ISBLANK(F363),"",(IF(LEFT(F363,1)="-",1,0)+IF(LEFT(G363,1)="-",1,0)+IF(LEFT(H363,1)="-",1,0)+IF(LEFT(I363,1)="-",1,0)+IF(LEFT(J363,1)="-",1,0)))</f>
        <v/>
      </c>
      <c r="M363" s="131" t="str">
        <f t="shared" si="25"/>
        <v/>
      </c>
      <c r="N363" s="131" t="str">
        <f t="shared" si="25"/>
        <v/>
      </c>
    </row>
    <row r="364" spans="1:14" ht="15.75" outlineLevel="1" x14ac:dyDescent="0.25">
      <c r="A364" s="25"/>
      <c r="B364" s="118"/>
      <c r="C364" s="95"/>
      <c r="D364" s="95"/>
      <c r="E364" s="95"/>
      <c r="F364" s="95"/>
      <c r="G364" s="95"/>
      <c r="H364" s="95"/>
      <c r="I364" s="254" t="s">
        <v>67</v>
      </c>
      <c r="J364" s="255"/>
      <c r="K364" s="144">
        <f>SUM(K359:K363)</f>
        <v>5</v>
      </c>
      <c r="L364" s="144">
        <f>SUM(L359:L363)</f>
        <v>9</v>
      </c>
      <c r="M364" s="144">
        <f>SUM(M359:M363)</f>
        <v>1</v>
      </c>
      <c r="N364" s="144">
        <f>SUM(N359:N363)</f>
        <v>3</v>
      </c>
    </row>
    <row r="365" spans="1:14" ht="15.75" outlineLevel="1" x14ac:dyDescent="0.25">
      <c r="A365" s="25"/>
      <c r="B365" s="145" t="s">
        <v>68</v>
      </c>
      <c r="C365" s="95"/>
      <c r="D365" s="95"/>
      <c r="E365" s="95"/>
      <c r="F365" s="95"/>
      <c r="G365" s="95"/>
      <c r="H365" s="95"/>
      <c r="I365" s="95"/>
      <c r="J365" s="95"/>
      <c r="K365" s="95"/>
      <c r="L365" s="95"/>
      <c r="M365" s="95"/>
      <c r="N365" s="146"/>
    </row>
    <row r="366" spans="1:14" ht="15.75" outlineLevel="1" x14ac:dyDescent="0.25">
      <c r="A366" s="25"/>
      <c r="B366" s="147" t="s">
        <v>69</v>
      </c>
      <c r="C366" s="148"/>
      <c r="D366" s="148" t="s">
        <v>70</v>
      </c>
      <c r="E366" s="93"/>
      <c r="F366" s="148"/>
      <c r="G366" s="148" t="s">
        <v>17</v>
      </c>
      <c r="H366" s="93"/>
      <c r="I366" s="148"/>
      <c r="J366" s="149" t="s">
        <v>71</v>
      </c>
      <c r="K366" s="100"/>
      <c r="L366" s="95"/>
      <c r="M366" s="95"/>
      <c r="N366" s="146"/>
    </row>
    <row r="367" spans="1:14" ht="18.75" outlineLevel="1" thickBot="1" x14ac:dyDescent="0.3">
      <c r="A367" s="25"/>
      <c r="B367" s="118"/>
      <c r="C367" s="95"/>
      <c r="D367" s="95"/>
      <c r="E367" s="95"/>
      <c r="F367" s="95"/>
      <c r="G367" s="95"/>
      <c r="H367" s="95"/>
      <c r="I367" s="95"/>
      <c r="J367" s="256" t="str">
        <f>IF(M364=3,C353,IF(N364=3,G353,""))</f>
        <v>KoKa</v>
      </c>
      <c r="K367" s="256"/>
      <c r="L367" s="256"/>
      <c r="M367" s="256"/>
      <c r="N367" s="257"/>
    </row>
    <row r="368" spans="1:14" ht="18.75" outlineLevel="1" thickBot="1" x14ac:dyDescent="0.3">
      <c r="A368" s="25"/>
      <c r="B368" s="150"/>
      <c r="C368" s="151"/>
      <c r="D368" s="151"/>
      <c r="E368" s="151"/>
      <c r="F368" s="151"/>
      <c r="G368" s="151"/>
      <c r="H368" s="151"/>
      <c r="I368" s="151"/>
      <c r="J368" s="152"/>
      <c r="K368" s="152"/>
      <c r="L368" s="152"/>
      <c r="M368" s="152"/>
      <c r="N368" s="153"/>
    </row>
    <row r="369" spans="1:1" ht="15.75" thickTop="1" x14ac:dyDescent="0.25">
      <c r="A369" s="25"/>
    </row>
  </sheetData>
  <mergeCells count="320">
    <mergeCell ref="C239:D239"/>
    <mergeCell ref="G239:N239"/>
    <mergeCell ref="C240:D240"/>
    <mergeCell ref="G240:N240"/>
    <mergeCell ref="C241:D241"/>
    <mergeCell ref="G241:N241"/>
    <mergeCell ref="K243:L243"/>
    <mergeCell ref="I249:J249"/>
    <mergeCell ref="J252:N252"/>
    <mergeCell ref="F234:G234"/>
    <mergeCell ref="H234:N234"/>
    <mergeCell ref="F235:G235"/>
    <mergeCell ref="H235:N235"/>
    <mergeCell ref="F236:G236"/>
    <mergeCell ref="H236:J236"/>
    <mergeCell ref="L236:N236"/>
    <mergeCell ref="C238:D238"/>
    <mergeCell ref="G238:N238"/>
    <mergeCell ref="C217:D217"/>
    <mergeCell ref="G217:N217"/>
    <mergeCell ref="C218:D218"/>
    <mergeCell ref="G218:N218"/>
    <mergeCell ref="K220:L220"/>
    <mergeCell ref="I226:J226"/>
    <mergeCell ref="J229:N229"/>
    <mergeCell ref="F233:G233"/>
    <mergeCell ref="H233:N233"/>
    <mergeCell ref="F212:G212"/>
    <mergeCell ref="H212:N212"/>
    <mergeCell ref="F213:G213"/>
    <mergeCell ref="H213:J213"/>
    <mergeCell ref="L213:N213"/>
    <mergeCell ref="C215:D215"/>
    <mergeCell ref="G215:N215"/>
    <mergeCell ref="C216:D216"/>
    <mergeCell ref="G216:N216"/>
    <mergeCell ref="C195:D195"/>
    <mergeCell ref="G195:N195"/>
    <mergeCell ref="K197:L197"/>
    <mergeCell ref="I203:J203"/>
    <mergeCell ref="J206:N206"/>
    <mergeCell ref="F210:G210"/>
    <mergeCell ref="H210:N210"/>
    <mergeCell ref="F211:G211"/>
    <mergeCell ref="H211:N211"/>
    <mergeCell ref="F190:G190"/>
    <mergeCell ref="H190:J190"/>
    <mergeCell ref="L190:N190"/>
    <mergeCell ref="C192:D192"/>
    <mergeCell ref="G192:N192"/>
    <mergeCell ref="C193:D193"/>
    <mergeCell ref="G193:N193"/>
    <mergeCell ref="C194:D194"/>
    <mergeCell ref="G194:N194"/>
    <mergeCell ref="K174:L174"/>
    <mergeCell ref="I180:J180"/>
    <mergeCell ref="J183:N183"/>
    <mergeCell ref="F187:G187"/>
    <mergeCell ref="H187:N187"/>
    <mergeCell ref="F188:G188"/>
    <mergeCell ref="H188:N188"/>
    <mergeCell ref="F189:G189"/>
    <mergeCell ref="H189:N189"/>
    <mergeCell ref="H167:J167"/>
    <mergeCell ref="L167:N167"/>
    <mergeCell ref="C169:D169"/>
    <mergeCell ref="G169:N169"/>
    <mergeCell ref="C170:D170"/>
    <mergeCell ref="G170:N170"/>
    <mergeCell ref="C171:D171"/>
    <mergeCell ref="G171:N171"/>
    <mergeCell ref="C172:D172"/>
    <mergeCell ref="G172:N172"/>
    <mergeCell ref="J298:N298"/>
    <mergeCell ref="K289:L289"/>
    <mergeCell ref="I295:J295"/>
    <mergeCell ref="F282:G282"/>
    <mergeCell ref="H282:J282"/>
    <mergeCell ref="L282:N282"/>
    <mergeCell ref="C284:D284"/>
    <mergeCell ref="G284:N284"/>
    <mergeCell ref="C285:D285"/>
    <mergeCell ref="G285:N285"/>
    <mergeCell ref="C263:D263"/>
    <mergeCell ref="G263:N263"/>
    <mergeCell ref="C264:D264"/>
    <mergeCell ref="G264:N264"/>
    <mergeCell ref="K266:L266"/>
    <mergeCell ref="I272:J272"/>
    <mergeCell ref="C286:D286"/>
    <mergeCell ref="G286:N286"/>
    <mergeCell ref="C287:D287"/>
    <mergeCell ref="G287:N287"/>
    <mergeCell ref="F144:G144"/>
    <mergeCell ref="H144:J144"/>
    <mergeCell ref="L144:N144"/>
    <mergeCell ref="C146:D146"/>
    <mergeCell ref="G146:N146"/>
    <mergeCell ref="C147:D147"/>
    <mergeCell ref="G147:N147"/>
    <mergeCell ref="F259:G259"/>
    <mergeCell ref="H259:J259"/>
    <mergeCell ref="L259:N259"/>
    <mergeCell ref="J160:N160"/>
    <mergeCell ref="F256:G256"/>
    <mergeCell ref="H256:N256"/>
    <mergeCell ref="F257:G257"/>
    <mergeCell ref="H257:N257"/>
    <mergeCell ref="F258:G258"/>
    <mergeCell ref="H258:N258"/>
    <mergeCell ref="F164:G164"/>
    <mergeCell ref="H164:N164"/>
    <mergeCell ref="F165:G165"/>
    <mergeCell ref="H165:N165"/>
    <mergeCell ref="F166:G166"/>
    <mergeCell ref="H166:N166"/>
    <mergeCell ref="F167:G167"/>
    <mergeCell ref="J367:N367"/>
    <mergeCell ref="C355:D355"/>
    <mergeCell ref="G355:N355"/>
    <mergeCell ref="C356:D356"/>
    <mergeCell ref="G356:N356"/>
    <mergeCell ref="K358:L358"/>
    <mergeCell ref="I364:J364"/>
    <mergeCell ref="C148:D148"/>
    <mergeCell ref="G148:N148"/>
    <mergeCell ref="C149:D149"/>
    <mergeCell ref="G149:N149"/>
    <mergeCell ref="K151:L151"/>
    <mergeCell ref="I157:J157"/>
    <mergeCell ref="C261:D261"/>
    <mergeCell ref="G261:N261"/>
    <mergeCell ref="C262:D262"/>
    <mergeCell ref="G262:N262"/>
    <mergeCell ref="J275:N275"/>
    <mergeCell ref="F279:G279"/>
    <mergeCell ref="H279:N279"/>
    <mergeCell ref="F280:G280"/>
    <mergeCell ref="H280:N280"/>
    <mergeCell ref="F281:G281"/>
    <mergeCell ref="H281:N281"/>
    <mergeCell ref="F351:G351"/>
    <mergeCell ref="H351:J351"/>
    <mergeCell ref="L351:N351"/>
    <mergeCell ref="C353:D353"/>
    <mergeCell ref="G353:N353"/>
    <mergeCell ref="C354:D354"/>
    <mergeCell ref="G354:N354"/>
    <mergeCell ref="J344:N344"/>
    <mergeCell ref="F348:G348"/>
    <mergeCell ref="H348:N348"/>
    <mergeCell ref="F349:G349"/>
    <mergeCell ref="H349:N349"/>
    <mergeCell ref="F350:G350"/>
    <mergeCell ref="H350:N350"/>
    <mergeCell ref="C332:D332"/>
    <mergeCell ref="G332:N332"/>
    <mergeCell ref="C333:D333"/>
    <mergeCell ref="G333:N333"/>
    <mergeCell ref="K335:L335"/>
    <mergeCell ref="I341:J341"/>
    <mergeCell ref="F328:G328"/>
    <mergeCell ref="H328:J328"/>
    <mergeCell ref="L328:N328"/>
    <mergeCell ref="C330:D330"/>
    <mergeCell ref="G330:N330"/>
    <mergeCell ref="C331:D331"/>
    <mergeCell ref="G331:N331"/>
    <mergeCell ref="J321:N321"/>
    <mergeCell ref="F325:G325"/>
    <mergeCell ref="H325:N325"/>
    <mergeCell ref="F326:G326"/>
    <mergeCell ref="H326:N326"/>
    <mergeCell ref="F327:G327"/>
    <mergeCell ref="H327:N327"/>
    <mergeCell ref="C309:D309"/>
    <mergeCell ref="G309:N309"/>
    <mergeCell ref="C310:D310"/>
    <mergeCell ref="G310:N310"/>
    <mergeCell ref="K312:L312"/>
    <mergeCell ref="I318:J318"/>
    <mergeCell ref="F305:G305"/>
    <mergeCell ref="H305:J305"/>
    <mergeCell ref="L305:N305"/>
    <mergeCell ref="C307:D307"/>
    <mergeCell ref="G307:N307"/>
    <mergeCell ref="C308:D308"/>
    <mergeCell ref="G308:N308"/>
    <mergeCell ref="F302:G302"/>
    <mergeCell ref="H302:N302"/>
    <mergeCell ref="F303:G303"/>
    <mergeCell ref="H303:N303"/>
    <mergeCell ref="F304:G304"/>
    <mergeCell ref="H304:N304"/>
    <mergeCell ref="F72:G72"/>
    <mergeCell ref="H72:N72"/>
    <mergeCell ref="F73:G73"/>
    <mergeCell ref="H73:N73"/>
    <mergeCell ref="F74:G74"/>
    <mergeCell ref="H74:N74"/>
    <mergeCell ref="F75:G75"/>
    <mergeCell ref="H75:J75"/>
    <mergeCell ref="L75:N75"/>
    <mergeCell ref="C77:D77"/>
    <mergeCell ref="C125:D125"/>
    <mergeCell ref="G125:N125"/>
    <mergeCell ref="C126:D126"/>
    <mergeCell ref="G126:N126"/>
    <mergeCell ref="G123:N123"/>
    <mergeCell ref="C124:D124"/>
    <mergeCell ref="G124:N124"/>
    <mergeCell ref="J68:N68"/>
    <mergeCell ref="C56:D56"/>
    <mergeCell ref="G56:N56"/>
    <mergeCell ref="C57:D57"/>
    <mergeCell ref="G57:N57"/>
    <mergeCell ref="K59:L59"/>
    <mergeCell ref="I65:J65"/>
    <mergeCell ref="F52:G52"/>
    <mergeCell ref="H52:J52"/>
    <mergeCell ref="L52:N52"/>
    <mergeCell ref="C54:D54"/>
    <mergeCell ref="G54:N54"/>
    <mergeCell ref="C55:D55"/>
    <mergeCell ref="G55:N55"/>
    <mergeCell ref="J45:N45"/>
    <mergeCell ref="F49:G49"/>
    <mergeCell ref="H49:N49"/>
    <mergeCell ref="F50:G50"/>
    <mergeCell ref="H50:N50"/>
    <mergeCell ref="F51:G51"/>
    <mergeCell ref="H51:N51"/>
    <mergeCell ref="C33:D33"/>
    <mergeCell ref="G33:N33"/>
    <mergeCell ref="C34:D34"/>
    <mergeCell ref="G34:N34"/>
    <mergeCell ref="K36:L36"/>
    <mergeCell ref="I42:J42"/>
    <mergeCell ref="F29:G29"/>
    <mergeCell ref="H29:J29"/>
    <mergeCell ref="L29:N29"/>
    <mergeCell ref="C31:D31"/>
    <mergeCell ref="G31:N31"/>
    <mergeCell ref="C32:D32"/>
    <mergeCell ref="G32:N32"/>
    <mergeCell ref="J22:N22"/>
    <mergeCell ref="F26:G26"/>
    <mergeCell ref="H26:N26"/>
    <mergeCell ref="F27:G27"/>
    <mergeCell ref="H27:N27"/>
    <mergeCell ref="F28:G28"/>
    <mergeCell ref="H28:N28"/>
    <mergeCell ref="C10:D10"/>
    <mergeCell ref="G10:N10"/>
    <mergeCell ref="C11:D11"/>
    <mergeCell ref="G11:N11"/>
    <mergeCell ref="K13:L13"/>
    <mergeCell ref="I19:J19"/>
    <mergeCell ref="F6:G6"/>
    <mergeCell ref="H6:J6"/>
    <mergeCell ref="L6:N6"/>
    <mergeCell ref="C8:D8"/>
    <mergeCell ref="G8:N8"/>
    <mergeCell ref="C9:D9"/>
    <mergeCell ref="G9:N9"/>
    <mergeCell ref="F3:G3"/>
    <mergeCell ref="H3:N3"/>
    <mergeCell ref="F4:G4"/>
    <mergeCell ref="H4:N4"/>
    <mergeCell ref="F5:G5"/>
    <mergeCell ref="H5:N5"/>
    <mergeCell ref="G77:N77"/>
    <mergeCell ref="C78:D78"/>
    <mergeCell ref="G78:N78"/>
    <mergeCell ref="C79:D79"/>
    <mergeCell ref="G79:N79"/>
    <mergeCell ref="C80:D80"/>
    <mergeCell ref="G80:N80"/>
    <mergeCell ref="K82:L82"/>
    <mergeCell ref="I88:J88"/>
    <mergeCell ref="J91:N91"/>
    <mergeCell ref="F95:G95"/>
    <mergeCell ref="H95:N95"/>
    <mergeCell ref="F96:G96"/>
    <mergeCell ref="H96:N96"/>
    <mergeCell ref="F97:G97"/>
    <mergeCell ref="H97:N97"/>
    <mergeCell ref="F98:G98"/>
    <mergeCell ref="H98:J98"/>
    <mergeCell ref="L98:N98"/>
    <mergeCell ref="C100:D100"/>
    <mergeCell ref="G100:N100"/>
    <mergeCell ref="C101:D101"/>
    <mergeCell ref="G101:N101"/>
    <mergeCell ref="C102:D102"/>
    <mergeCell ref="G102:N102"/>
    <mergeCell ref="C103:D103"/>
    <mergeCell ref="G103:N103"/>
    <mergeCell ref="K105:L105"/>
    <mergeCell ref="I111:J111"/>
    <mergeCell ref="J114:N114"/>
    <mergeCell ref="F118:G118"/>
    <mergeCell ref="H118:N118"/>
    <mergeCell ref="F119:G119"/>
    <mergeCell ref="H119:N119"/>
    <mergeCell ref="F120:G120"/>
    <mergeCell ref="H120:N120"/>
    <mergeCell ref="F121:G121"/>
    <mergeCell ref="H121:J121"/>
    <mergeCell ref="L121:N121"/>
    <mergeCell ref="I134:J134"/>
    <mergeCell ref="J137:N137"/>
    <mergeCell ref="F141:G141"/>
    <mergeCell ref="H141:N141"/>
    <mergeCell ref="F142:G142"/>
    <mergeCell ref="H142:N142"/>
    <mergeCell ref="F143:G143"/>
    <mergeCell ref="H143:N143"/>
    <mergeCell ref="C123:D123"/>
    <mergeCell ref="K128:L128"/>
  </mergeCells>
  <pageMargins left="0.7" right="0.7" top="0.75" bottom="0.75" header="0.3" footer="0.3"/>
  <pageSetup paperSize="9" orientation="portrait" verticalDpi="0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100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11" t="s">
        <v>126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286</v>
      </c>
      <c r="C7" s="15" t="s">
        <v>32</v>
      </c>
      <c r="D7" s="15" t="s">
        <v>32</v>
      </c>
      <c r="E7" s="15" t="s">
        <v>8</v>
      </c>
      <c r="F7" s="15"/>
      <c r="G7" s="15"/>
      <c r="H7" s="15" t="s">
        <v>7</v>
      </c>
      <c r="I7" s="16"/>
      <c r="J7" s="19"/>
    </row>
    <row r="8" spans="1:10" ht="14.25" customHeight="1" x14ac:dyDescent="0.25">
      <c r="A8" s="15" t="s">
        <v>8</v>
      </c>
      <c r="B8" s="26" t="s">
        <v>287</v>
      </c>
      <c r="C8" s="26" t="s">
        <v>25</v>
      </c>
      <c r="D8" s="26" t="s">
        <v>25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288</v>
      </c>
      <c r="C9" s="15" t="s">
        <v>181</v>
      </c>
      <c r="D9" s="15" t="s">
        <v>181</v>
      </c>
      <c r="E9" s="15" t="s">
        <v>7</v>
      </c>
      <c r="F9" s="15"/>
      <c r="G9" s="15"/>
      <c r="H9" s="15" t="s">
        <v>8</v>
      </c>
      <c r="I9" s="16"/>
      <c r="J9" s="19"/>
    </row>
    <row r="10" spans="1:10" ht="14.25" customHeight="1" x14ac:dyDescent="0.25">
      <c r="A10" s="15" t="s">
        <v>10</v>
      </c>
      <c r="B10" s="15" t="s">
        <v>289</v>
      </c>
      <c r="C10" s="15" t="s">
        <v>30</v>
      </c>
      <c r="D10" s="15" t="s">
        <v>30</v>
      </c>
      <c r="E10" s="15" t="s">
        <v>89</v>
      </c>
      <c r="F10" s="15"/>
      <c r="G10" s="15"/>
      <c r="H10" s="15" t="s">
        <v>9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371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 t="s">
        <v>371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 t="s">
        <v>371</v>
      </c>
      <c r="J18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/>
  </sheetViews>
  <sheetFormatPr defaultRowHeight="15" outlineLevelRow="1" x14ac:dyDescent="0.25"/>
  <cols>
    <col min="1" max="1" width="4.42578125" customWidth="1"/>
    <col min="2" max="2" width="5.85546875" customWidth="1"/>
    <col min="3" max="3" width="23.5703125" customWidth="1"/>
    <col min="4" max="4" width="22" customWidth="1"/>
    <col min="5" max="5" width="3.7109375" customWidth="1"/>
    <col min="6" max="10" width="6.7109375" customWidth="1"/>
    <col min="11" max="11" width="3.7109375" customWidth="1"/>
    <col min="12" max="12" width="3.85546875" customWidth="1"/>
    <col min="13" max="13" width="3.7109375" customWidth="1"/>
    <col min="14" max="14" width="3.5703125" customWidth="1"/>
    <col min="15" max="15" width="2.85546875" customWidth="1"/>
    <col min="17" max="17" width="28" hidden="1" customWidth="1"/>
  </cols>
  <sheetData>
    <row r="1" spans="1:17" s="154" customFormat="1" ht="11.25" x14ac:dyDescent="0.2"/>
    <row r="2" spans="1:17" ht="18.75" x14ac:dyDescent="0.3">
      <c r="A2" s="155" t="s">
        <v>372</v>
      </c>
    </row>
    <row r="3" spans="1:17" ht="15.75" outlineLevel="1" x14ac:dyDescent="0.25">
      <c r="A3" s="156"/>
      <c r="B3" s="157"/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Q3" s="161" t="s">
        <v>72</v>
      </c>
    </row>
    <row r="4" spans="1:17" ht="15.75" outlineLevel="1" x14ac:dyDescent="0.25">
      <c r="A4" s="162"/>
      <c r="B4" s="163"/>
      <c r="C4" s="164" t="s">
        <v>73</v>
      </c>
      <c r="D4" s="165"/>
      <c r="E4" s="165"/>
      <c r="F4" s="163"/>
      <c r="G4" s="166" t="s">
        <v>40</v>
      </c>
      <c r="H4" s="167"/>
      <c r="I4" s="286" t="s">
        <v>304</v>
      </c>
      <c r="J4" s="287"/>
      <c r="K4" s="287"/>
      <c r="L4" s="287"/>
      <c r="M4" s="287"/>
      <c r="N4" s="288"/>
      <c r="O4" s="168"/>
      <c r="Q4" s="161" t="s">
        <v>74</v>
      </c>
    </row>
    <row r="5" spans="1:17" ht="17.25" customHeight="1" outlineLevel="1" x14ac:dyDescent="0.3">
      <c r="A5" s="162"/>
      <c r="B5" s="169"/>
      <c r="C5" s="170" t="s">
        <v>75</v>
      </c>
      <c r="D5" s="165"/>
      <c r="E5" s="165"/>
      <c r="F5" s="163"/>
      <c r="G5" s="166" t="s">
        <v>41</v>
      </c>
      <c r="H5" s="167"/>
      <c r="I5" s="286" t="s">
        <v>25</v>
      </c>
      <c r="J5" s="287"/>
      <c r="K5" s="287"/>
      <c r="L5" s="287"/>
      <c r="M5" s="287"/>
      <c r="N5" s="288"/>
      <c r="O5" s="168"/>
      <c r="Q5" s="171"/>
    </row>
    <row r="6" spans="1:17" outlineLevel="1" x14ac:dyDescent="0.25">
      <c r="A6" s="162"/>
      <c r="B6" s="165"/>
      <c r="C6" s="172" t="s">
        <v>76</v>
      </c>
      <c r="D6" s="165"/>
      <c r="E6" s="165"/>
      <c r="F6" s="165"/>
      <c r="G6" s="166" t="s">
        <v>42</v>
      </c>
      <c r="H6" s="173"/>
      <c r="I6" s="289" t="s">
        <v>100</v>
      </c>
      <c r="J6" s="289"/>
      <c r="K6" s="289"/>
      <c r="L6" s="289"/>
      <c r="M6" s="289"/>
      <c r="N6" s="290"/>
      <c r="O6" s="168"/>
      <c r="Q6" s="171"/>
    </row>
    <row r="7" spans="1:17" ht="15.75" outlineLevel="1" x14ac:dyDescent="0.25">
      <c r="A7" s="162"/>
      <c r="B7" s="165"/>
      <c r="C7" s="165"/>
      <c r="D7" s="165"/>
      <c r="E7" s="165"/>
      <c r="F7" s="165"/>
      <c r="G7" s="166" t="s">
        <v>77</v>
      </c>
      <c r="H7" s="167"/>
      <c r="I7" s="291">
        <v>43533</v>
      </c>
      <c r="J7" s="292"/>
      <c r="K7" s="292"/>
      <c r="L7" s="174" t="s">
        <v>78</v>
      </c>
      <c r="M7" s="293"/>
      <c r="N7" s="290"/>
      <c r="O7" s="168"/>
      <c r="Q7" s="171"/>
    </row>
    <row r="8" spans="1:17" outlineLevel="1" x14ac:dyDescent="0.25">
      <c r="A8" s="162"/>
      <c r="B8" s="163"/>
      <c r="C8" s="175" t="s">
        <v>79</v>
      </c>
      <c r="D8" s="165"/>
      <c r="E8" s="165"/>
      <c r="F8" s="165"/>
      <c r="G8" s="175" t="s">
        <v>79</v>
      </c>
      <c r="H8" s="165"/>
      <c r="I8" s="165"/>
      <c r="J8" s="165"/>
      <c r="K8" s="165"/>
      <c r="L8" s="165"/>
      <c r="M8" s="165"/>
      <c r="N8" s="165"/>
      <c r="O8" s="176"/>
      <c r="Q8" s="171"/>
    </row>
    <row r="9" spans="1:17" ht="15.75" outlineLevel="1" x14ac:dyDescent="0.25">
      <c r="A9" s="168"/>
      <c r="B9" s="177" t="s">
        <v>46</v>
      </c>
      <c r="C9" s="294" t="s">
        <v>32</v>
      </c>
      <c r="D9" s="295"/>
      <c r="E9" s="178"/>
      <c r="F9" s="179" t="s">
        <v>47</v>
      </c>
      <c r="G9" s="294" t="s">
        <v>181</v>
      </c>
      <c r="H9" s="296"/>
      <c r="I9" s="296"/>
      <c r="J9" s="296"/>
      <c r="K9" s="296"/>
      <c r="L9" s="296"/>
      <c r="M9" s="296"/>
      <c r="N9" s="297"/>
      <c r="O9" s="168"/>
      <c r="Q9" s="171"/>
    </row>
    <row r="10" spans="1:17" outlineLevel="1" x14ac:dyDescent="0.25">
      <c r="A10" s="168"/>
      <c r="B10" s="180" t="s">
        <v>48</v>
      </c>
      <c r="C10" s="281" t="s">
        <v>278</v>
      </c>
      <c r="D10" s="282"/>
      <c r="E10" s="181"/>
      <c r="F10" s="182" t="s">
        <v>49</v>
      </c>
      <c r="G10" s="281" t="s">
        <v>285</v>
      </c>
      <c r="H10" s="283"/>
      <c r="I10" s="283"/>
      <c r="J10" s="283"/>
      <c r="K10" s="283"/>
      <c r="L10" s="283"/>
      <c r="M10" s="283"/>
      <c r="N10" s="284"/>
      <c r="O10" s="168"/>
      <c r="Q10" s="171"/>
    </row>
    <row r="11" spans="1:17" outlineLevel="1" x14ac:dyDescent="0.25">
      <c r="A11" s="168"/>
      <c r="B11" s="183" t="s">
        <v>50</v>
      </c>
      <c r="C11" s="281" t="s">
        <v>86</v>
      </c>
      <c r="D11" s="282"/>
      <c r="E11" s="181"/>
      <c r="F11" s="184" t="s">
        <v>51</v>
      </c>
      <c r="G11" s="281" t="s">
        <v>267</v>
      </c>
      <c r="H11" s="283"/>
      <c r="I11" s="283"/>
      <c r="J11" s="283"/>
      <c r="K11" s="283"/>
      <c r="L11" s="283"/>
      <c r="M11" s="283"/>
      <c r="N11" s="284"/>
      <c r="O11" s="168"/>
      <c r="Q11" s="171"/>
    </row>
    <row r="12" spans="1:17" outlineLevel="1" x14ac:dyDescent="0.25">
      <c r="A12" s="162"/>
      <c r="B12" s="185" t="s">
        <v>80</v>
      </c>
      <c r="C12" s="186"/>
      <c r="D12" s="187"/>
      <c r="E12" s="188"/>
      <c r="F12" s="185" t="s">
        <v>80</v>
      </c>
      <c r="G12" s="189"/>
      <c r="H12" s="189"/>
      <c r="I12" s="189"/>
      <c r="J12" s="189"/>
      <c r="K12" s="189"/>
      <c r="L12" s="189"/>
      <c r="M12" s="189"/>
      <c r="N12" s="189"/>
      <c r="O12" s="176"/>
      <c r="Q12" s="171"/>
    </row>
    <row r="13" spans="1:17" outlineLevel="1" x14ac:dyDescent="0.25">
      <c r="A13" s="168"/>
      <c r="B13" s="180"/>
      <c r="C13" s="281" t="s">
        <v>278</v>
      </c>
      <c r="D13" s="282"/>
      <c r="E13" s="181"/>
      <c r="F13" s="182"/>
      <c r="G13" s="281" t="s">
        <v>285</v>
      </c>
      <c r="H13" s="283"/>
      <c r="I13" s="283"/>
      <c r="J13" s="283"/>
      <c r="K13" s="283"/>
      <c r="L13" s="283"/>
      <c r="M13" s="283"/>
      <c r="N13" s="284"/>
      <c r="O13" s="168"/>
      <c r="Q13" s="171"/>
    </row>
    <row r="14" spans="1:17" outlineLevel="1" x14ac:dyDescent="0.25">
      <c r="A14" s="168"/>
      <c r="B14" s="190"/>
      <c r="C14" s="281" t="s">
        <v>86</v>
      </c>
      <c r="D14" s="282"/>
      <c r="E14" s="181"/>
      <c r="F14" s="191"/>
      <c r="G14" s="281" t="s">
        <v>267</v>
      </c>
      <c r="H14" s="283"/>
      <c r="I14" s="283"/>
      <c r="J14" s="283"/>
      <c r="K14" s="283"/>
      <c r="L14" s="283"/>
      <c r="M14" s="283"/>
      <c r="N14" s="284"/>
      <c r="O14" s="168"/>
      <c r="Q14" s="171"/>
    </row>
    <row r="15" spans="1:17" ht="15.75" outlineLevel="1" x14ac:dyDescent="0.25">
      <c r="A15" s="162"/>
      <c r="B15" s="165"/>
      <c r="C15" s="165"/>
      <c r="D15" s="165"/>
      <c r="E15" s="165"/>
      <c r="F15" s="192" t="s">
        <v>81</v>
      </c>
      <c r="G15" s="175"/>
      <c r="H15" s="175"/>
      <c r="I15" s="175"/>
      <c r="J15" s="165"/>
      <c r="K15" s="165"/>
      <c r="L15" s="165"/>
      <c r="M15" s="193"/>
      <c r="N15" s="163"/>
      <c r="O15" s="176"/>
      <c r="Q15" s="171"/>
    </row>
    <row r="16" spans="1:17" outlineLevel="1" x14ac:dyDescent="0.25">
      <c r="A16" s="162"/>
      <c r="B16" s="194" t="s">
        <v>82</v>
      </c>
      <c r="C16" s="165"/>
      <c r="D16" s="165"/>
      <c r="E16" s="165"/>
      <c r="F16" s="195" t="s">
        <v>55</v>
      </c>
      <c r="G16" s="195" t="s">
        <v>56</v>
      </c>
      <c r="H16" s="195" t="s">
        <v>57</v>
      </c>
      <c r="I16" s="195" t="s">
        <v>58</v>
      </c>
      <c r="J16" s="195" t="s">
        <v>59</v>
      </c>
      <c r="K16" s="298" t="s">
        <v>4</v>
      </c>
      <c r="L16" s="299"/>
      <c r="M16" s="196" t="s">
        <v>60</v>
      </c>
      <c r="N16" s="197" t="s">
        <v>61</v>
      </c>
      <c r="O16" s="168"/>
    </row>
    <row r="17" spans="1:17" ht="18" customHeight="1" outlineLevel="1" x14ac:dyDescent="0.25">
      <c r="A17" s="168"/>
      <c r="B17" s="198" t="s">
        <v>62</v>
      </c>
      <c r="C17" s="199" t="str">
        <f>IF(+C10&gt;"",C10&amp;" - "&amp;G10,"")</f>
        <v>Yang Yixin - Holmström Angelina</v>
      </c>
      <c r="D17" s="200"/>
      <c r="E17" s="201"/>
      <c r="F17" s="228">
        <v>5</v>
      </c>
      <c r="G17" s="228">
        <v>7</v>
      </c>
      <c r="H17" s="229">
        <v>3</v>
      </c>
      <c r="I17" s="228"/>
      <c r="J17" s="228"/>
      <c r="K17" s="202">
        <f>IF(ISBLANK(F17),"",COUNTIF(F17:J17,"&gt;=0"))</f>
        <v>3</v>
      </c>
      <c r="L17" s="203">
        <f>IF(ISBLANK(F17),"",(IF(LEFT(F17,1)="-",1,0)+IF(LEFT(G17,1)="-",1,0)+IF(LEFT(H17,1)="-",1,0)+IF(LEFT(I17,1)="-",1,0)+IF(LEFT(J17,1)="-",1,0)))</f>
        <v>0</v>
      </c>
      <c r="M17" s="204">
        <f t="shared" ref="M17:N21" si="0">IF(K17=3,1,"")</f>
        <v>1</v>
      </c>
      <c r="N17" s="205" t="str">
        <f t="shared" si="0"/>
        <v/>
      </c>
      <c r="O17" s="168"/>
      <c r="Q17" s="171"/>
    </row>
    <row r="18" spans="1:17" ht="18" customHeight="1" outlineLevel="1" x14ac:dyDescent="0.25">
      <c r="A18" s="168"/>
      <c r="B18" s="198" t="s">
        <v>63</v>
      </c>
      <c r="C18" s="200" t="str">
        <f>IF(C11&gt;"",C11&amp;" - "&amp;G11,"")</f>
        <v>Sinishin Alisa - Räsänen Veera</v>
      </c>
      <c r="D18" s="199"/>
      <c r="E18" s="201"/>
      <c r="F18" s="230">
        <v>2</v>
      </c>
      <c r="G18" s="228">
        <v>4</v>
      </c>
      <c r="H18" s="228">
        <v>-6</v>
      </c>
      <c r="I18" s="228">
        <v>7</v>
      </c>
      <c r="J18" s="228"/>
      <c r="K18" s="202">
        <f>IF(ISBLANK(F18),"",COUNTIF(F18:J18,"&gt;=0"))</f>
        <v>3</v>
      </c>
      <c r="L18" s="203">
        <f>IF(ISBLANK(F18),"",(IF(LEFT(F18,1)="-",1,0)+IF(LEFT(G18,1)="-",1,0)+IF(LEFT(H18,1)="-",1,0)+IF(LEFT(I18,1)="-",1,0)+IF(LEFT(J18,1)="-",1,0)))</f>
        <v>1</v>
      </c>
      <c r="M18" s="204">
        <f t="shared" si="0"/>
        <v>1</v>
      </c>
      <c r="N18" s="205" t="str">
        <f t="shared" si="0"/>
        <v/>
      </c>
      <c r="O18" s="168"/>
      <c r="Q18" s="171"/>
    </row>
    <row r="19" spans="1:17" ht="18" customHeight="1" outlineLevel="1" x14ac:dyDescent="0.25">
      <c r="A19" s="168"/>
      <c r="B19" s="206" t="s">
        <v>83</v>
      </c>
      <c r="C19" s="207" t="str">
        <f>IF(C13&gt;"",C13&amp;" / "&amp;C14,"")</f>
        <v>Yang Yixin / Sinishin Alisa</v>
      </c>
      <c r="D19" s="208" t="str">
        <f>IF(G13&gt;"",G13&amp;" / "&amp;G14,"")</f>
        <v>Holmström Angelina / Räsänen Veera</v>
      </c>
      <c r="E19" s="209"/>
      <c r="F19" s="231">
        <v>6</v>
      </c>
      <c r="G19" s="232">
        <v>5</v>
      </c>
      <c r="H19" s="233">
        <v>9</v>
      </c>
      <c r="I19" s="233"/>
      <c r="J19" s="233"/>
      <c r="K19" s="202">
        <f>IF(ISBLANK(F19),"",COUNTIF(F19:J19,"&gt;=0"))</f>
        <v>3</v>
      </c>
      <c r="L19" s="203">
        <f>IF(ISBLANK(F19),"",(IF(LEFT(F19,1)="-",1,0)+IF(LEFT(G19,1)="-",1,0)+IF(LEFT(H19,1)="-",1,0)+IF(LEFT(I19,1)="-",1,0)+IF(LEFT(J19,1)="-",1,0)))</f>
        <v>0</v>
      </c>
      <c r="M19" s="204">
        <f t="shared" si="0"/>
        <v>1</v>
      </c>
      <c r="N19" s="205" t="str">
        <f t="shared" si="0"/>
        <v/>
      </c>
      <c r="O19" s="168"/>
      <c r="Q19" s="171"/>
    </row>
    <row r="20" spans="1:17" ht="18" customHeight="1" outlineLevel="1" x14ac:dyDescent="0.25">
      <c r="A20" s="168"/>
      <c r="B20" s="198" t="s">
        <v>65</v>
      </c>
      <c r="C20" s="200" t="str">
        <f>IF(+C10&gt;"",C10&amp;" - "&amp;G11,"")</f>
        <v>Yang Yixin - Räsänen Veera</v>
      </c>
      <c r="D20" s="199"/>
      <c r="E20" s="201"/>
      <c r="F20" s="234"/>
      <c r="G20" s="228"/>
      <c r="H20" s="228"/>
      <c r="I20" s="228"/>
      <c r="J20" s="229"/>
      <c r="K20" s="202" t="str">
        <f>IF(ISBLANK(F20),"",COUNTIF(F20:J20,"&gt;=0"))</f>
        <v/>
      </c>
      <c r="L20" s="203" t="str">
        <f>IF(ISBLANK(F20),"",(IF(LEFT(F20,1)="-",1,0)+IF(LEFT(G20,1)="-",1,0)+IF(LEFT(H20,1)="-",1,0)+IF(LEFT(I20,1)="-",1,0)+IF(LEFT(J20,1)="-",1,0)))</f>
        <v/>
      </c>
      <c r="M20" s="204" t="str">
        <f t="shared" si="0"/>
        <v/>
      </c>
      <c r="N20" s="205" t="str">
        <f t="shared" si="0"/>
        <v/>
      </c>
      <c r="O20" s="168"/>
      <c r="Q20" s="171"/>
    </row>
    <row r="21" spans="1:17" ht="18" customHeight="1" outlineLevel="1" thickBot="1" x14ac:dyDescent="0.3">
      <c r="A21" s="168"/>
      <c r="B21" s="198" t="s">
        <v>66</v>
      </c>
      <c r="C21" s="200" t="str">
        <f>IF(+C11&gt;"",C11&amp;" - "&amp;G10,"")</f>
        <v>Sinishin Alisa - Holmström Angelina</v>
      </c>
      <c r="D21" s="199"/>
      <c r="E21" s="201"/>
      <c r="F21" s="229"/>
      <c r="G21" s="228"/>
      <c r="H21" s="229"/>
      <c r="I21" s="228"/>
      <c r="J21" s="228"/>
      <c r="K21" s="202" t="str">
        <f>IF(ISBLANK(F21),"",COUNTIF(F21:J21,"&gt;=0"))</f>
        <v/>
      </c>
      <c r="L21" s="210" t="str">
        <f>IF(ISBLANK(F21),"",(IF(LEFT(F21,1)="-",1,0)+IF(LEFT(G21,1)="-",1,0)+IF(LEFT(H21,1)="-",1,0)+IF(LEFT(I21,1)="-",1,0)+IF(LEFT(J21,1)="-",1,0)))</f>
        <v/>
      </c>
      <c r="M21" s="204" t="str">
        <f t="shared" si="0"/>
        <v/>
      </c>
      <c r="N21" s="205" t="str">
        <f t="shared" si="0"/>
        <v/>
      </c>
      <c r="O21" s="168"/>
      <c r="Q21" s="171"/>
    </row>
    <row r="22" spans="1:17" ht="16.5" outlineLevel="1" thickBot="1" x14ac:dyDescent="0.3">
      <c r="A22" s="162"/>
      <c r="B22" s="165"/>
      <c r="C22" s="165"/>
      <c r="D22" s="165"/>
      <c r="E22" s="165"/>
      <c r="F22" s="165"/>
      <c r="G22" s="165"/>
      <c r="H22" s="165"/>
      <c r="I22" s="211" t="s">
        <v>67</v>
      </c>
      <c r="J22" s="212"/>
      <c r="K22" s="213" t="str">
        <f>IF(ISBLANK(D17),"",SUM(K17:K21))</f>
        <v/>
      </c>
      <c r="L22" s="214" t="str">
        <f>IF(ISBLANK(E17),"",SUM(L17:L21))</f>
        <v/>
      </c>
      <c r="M22" s="215">
        <f>IF(ISBLANK(F17),"",SUM(M17:M21))</f>
        <v>3</v>
      </c>
      <c r="N22" s="216">
        <f>IF(ISBLANK(F17),"",SUM(N17:N21))</f>
        <v>0</v>
      </c>
      <c r="O22" s="168"/>
      <c r="Q22" s="171"/>
    </row>
    <row r="23" spans="1:17" outlineLevel="1" x14ac:dyDescent="0.25">
      <c r="A23" s="162"/>
      <c r="B23" s="164" t="s">
        <v>68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76"/>
      <c r="Q23" s="171"/>
    </row>
    <row r="24" spans="1:17" outlineLevel="1" x14ac:dyDescent="0.25">
      <c r="A24" s="162"/>
      <c r="B24" s="217" t="s">
        <v>69</v>
      </c>
      <c r="C24" s="217"/>
      <c r="D24" s="217" t="s">
        <v>70</v>
      </c>
      <c r="E24" s="94"/>
      <c r="F24" s="217"/>
      <c r="G24" s="217" t="s">
        <v>17</v>
      </c>
      <c r="H24" s="94"/>
      <c r="I24" s="217"/>
      <c r="J24" s="218" t="s">
        <v>71</v>
      </c>
      <c r="K24" s="163"/>
      <c r="L24" s="165"/>
      <c r="M24" s="165"/>
      <c r="N24" s="165"/>
      <c r="O24" s="176"/>
      <c r="Q24" s="171"/>
    </row>
    <row r="25" spans="1:17" ht="18.75" outlineLevel="1" thickBot="1" x14ac:dyDescent="0.3">
      <c r="A25" s="162"/>
      <c r="B25" s="165"/>
      <c r="C25" s="165"/>
      <c r="D25" s="165"/>
      <c r="E25" s="165"/>
      <c r="F25" s="165"/>
      <c r="G25" s="165"/>
      <c r="H25" s="165"/>
      <c r="I25" s="165"/>
      <c r="J25" s="300" t="str">
        <f>IF(M22=3,C9,IF(N22=3,G9,""))</f>
        <v>PT Espoo</v>
      </c>
      <c r="K25" s="301"/>
      <c r="L25" s="301"/>
      <c r="M25" s="301"/>
      <c r="N25" s="302"/>
      <c r="O25" s="168"/>
      <c r="Q25" s="171"/>
    </row>
    <row r="26" spans="1:17" ht="18" outlineLevel="1" x14ac:dyDescent="0.25">
      <c r="A26" s="219"/>
      <c r="B26" s="220"/>
      <c r="C26" s="220"/>
      <c r="D26" s="220"/>
      <c r="E26" s="220"/>
      <c r="F26" s="220"/>
      <c r="G26" s="220"/>
      <c r="H26" s="220"/>
      <c r="I26" s="220"/>
      <c r="J26" s="221"/>
      <c r="K26" s="221"/>
      <c r="L26" s="221"/>
      <c r="M26" s="221"/>
      <c r="N26" s="221"/>
      <c r="O26" s="222"/>
      <c r="Q26" s="171"/>
    </row>
    <row r="27" spans="1:17" s="154" customFormat="1" ht="11.25" x14ac:dyDescent="0.2"/>
    <row r="28" spans="1:17" ht="18.75" x14ac:dyDescent="0.3">
      <c r="A28" s="155" t="s">
        <v>384</v>
      </c>
    </row>
    <row r="29" spans="1:17" ht="15.75" outlineLevel="1" x14ac:dyDescent="0.25">
      <c r="A29" s="156"/>
      <c r="B29" s="157"/>
      <c r="C29" s="158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  <c r="Q29" s="161" t="s">
        <v>72</v>
      </c>
    </row>
    <row r="30" spans="1:17" ht="15.75" outlineLevel="1" x14ac:dyDescent="0.25">
      <c r="A30" s="162"/>
      <c r="B30" s="163"/>
      <c r="C30" s="164" t="s">
        <v>73</v>
      </c>
      <c r="D30" s="165"/>
      <c r="E30" s="165"/>
      <c r="F30" s="163"/>
      <c r="G30" s="166" t="s">
        <v>40</v>
      </c>
      <c r="H30" s="167"/>
      <c r="I30" s="286" t="s">
        <v>304</v>
      </c>
      <c r="J30" s="287"/>
      <c r="K30" s="287"/>
      <c r="L30" s="287"/>
      <c r="M30" s="287"/>
      <c r="N30" s="288"/>
      <c r="O30" s="168"/>
      <c r="Q30" s="161" t="s">
        <v>74</v>
      </c>
    </row>
    <row r="31" spans="1:17" ht="17.25" customHeight="1" outlineLevel="1" x14ac:dyDescent="0.3">
      <c r="A31" s="162"/>
      <c r="B31" s="169"/>
      <c r="C31" s="170" t="s">
        <v>75</v>
      </c>
      <c r="D31" s="165"/>
      <c r="E31" s="165"/>
      <c r="F31" s="163"/>
      <c r="G31" s="166" t="s">
        <v>41</v>
      </c>
      <c r="H31" s="167"/>
      <c r="I31" s="286" t="s">
        <v>25</v>
      </c>
      <c r="J31" s="287"/>
      <c r="K31" s="287"/>
      <c r="L31" s="287"/>
      <c r="M31" s="287"/>
      <c r="N31" s="288"/>
      <c r="O31" s="168"/>
      <c r="Q31" s="171"/>
    </row>
    <row r="32" spans="1:17" outlineLevel="1" x14ac:dyDescent="0.25">
      <c r="A32" s="162"/>
      <c r="B32" s="165"/>
      <c r="C32" s="172" t="s">
        <v>76</v>
      </c>
      <c r="D32" s="165"/>
      <c r="E32" s="165"/>
      <c r="F32" s="165"/>
      <c r="G32" s="166" t="s">
        <v>42</v>
      </c>
      <c r="H32" s="173"/>
      <c r="I32" s="289" t="s">
        <v>100</v>
      </c>
      <c r="J32" s="289"/>
      <c r="K32" s="289"/>
      <c r="L32" s="289"/>
      <c r="M32" s="289"/>
      <c r="N32" s="290"/>
      <c r="O32" s="168"/>
      <c r="Q32" s="171"/>
    </row>
    <row r="33" spans="1:17" ht="15.75" outlineLevel="1" x14ac:dyDescent="0.25">
      <c r="A33" s="162"/>
      <c r="B33" s="165"/>
      <c r="C33" s="165"/>
      <c r="D33" s="165"/>
      <c r="E33" s="165"/>
      <c r="F33" s="165"/>
      <c r="G33" s="166" t="s">
        <v>77</v>
      </c>
      <c r="H33" s="167"/>
      <c r="I33" s="291">
        <v>43533</v>
      </c>
      <c r="J33" s="292"/>
      <c r="K33" s="292"/>
      <c r="L33" s="174" t="s">
        <v>78</v>
      </c>
      <c r="M33" s="293"/>
      <c r="N33" s="290"/>
      <c r="O33" s="168"/>
      <c r="Q33" s="171"/>
    </row>
    <row r="34" spans="1:17" outlineLevel="1" x14ac:dyDescent="0.25">
      <c r="A34" s="162"/>
      <c r="B34" s="163"/>
      <c r="C34" s="175" t="s">
        <v>79</v>
      </c>
      <c r="D34" s="165"/>
      <c r="E34" s="165"/>
      <c r="F34" s="165"/>
      <c r="G34" s="175" t="s">
        <v>79</v>
      </c>
      <c r="H34" s="165"/>
      <c r="I34" s="165"/>
      <c r="J34" s="165"/>
      <c r="K34" s="165"/>
      <c r="L34" s="165"/>
      <c r="M34" s="165"/>
      <c r="N34" s="165"/>
      <c r="O34" s="176"/>
      <c r="Q34" s="171"/>
    </row>
    <row r="35" spans="1:17" ht="15.75" outlineLevel="1" x14ac:dyDescent="0.25">
      <c r="A35" s="168"/>
      <c r="B35" s="177" t="s">
        <v>46</v>
      </c>
      <c r="C35" s="294" t="s">
        <v>32</v>
      </c>
      <c r="D35" s="295"/>
      <c r="E35" s="178"/>
      <c r="F35" s="179" t="s">
        <v>47</v>
      </c>
      <c r="G35" s="294" t="s">
        <v>30</v>
      </c>
      <c r="H35" s="305"/>
      <c r="I35" s="305"/>
      <c r="J35" s="305"/>
      <c r="K35" s="305"/>
      <c r="L35" s="305"/>
      <c r="M35" s="305"/>
      <c r="N35" s="306"/>
      <c r="O35" s="168"/>
      <c r="Q35" s="171"/>
    </row>
    <row r="36" spans="1:17" outlineLevel="1" x14ac:dyDescent="0.25">
      <c r="A36" s="168"/>
      <c r="B36" s="180" t="s">
        <v>48</v>
      </c>
      <c r="C36" s="281" t="s">
        <v>273</v>
      </c>
      <c r="D36" s="282"/>
      <c r="E36" s="181"/>
      <c r="F36" s="182" t="s">
        <v>49</v>
      </c>
      <c r="G36" s="281" t="s">
        <v>383</v>
      </c>
      <c r="H36" s="303"/>
      <c r="I36" s="303"/>
      <c r="J36" s="303"/>
      <c r="K36" s="303"/>
      <c r="L36" s="303"/>
      <c r="M36" s="303"/>
      <c r="N36" s="304"/>
      <c r="O36" s="168"/>
      <c r="Q36" s="171"/>
    </row>
    <row r="37" spans="1:17" outlineLevel="1" x14ac:dyDescent="0.25">
      <c r="A37" s="168"/>
      <c r="B37" s="183" t="s">
        <v>50</v>
      </c>
      <c r="C37" s="281" t="s">
        <v>86</v>
      </c>
      <c r="D37" s="282"/>
      <c r="E37" s="181"/>
      <c r="F37" s="184" t="s">
        <v>51</v>
      </c>
      <c r="G37" s="281" t="s">
        <v>283</v>
      </c>
      <c r="H37" s="303"/>
      <c r="I37" s="303"/>
      <c r="J37" s="303"/>
      <c r="K37" s="303"/>
      <c r="L37" s="303"/>
      <c r="M37" s="303"/>
      <c r="N37" s="304"/>
      <c r="O37" s="168"/>
      <c r="Q37" s="171"/>
    </row>
    <row r="38" spans="1:17" outlineLevel="1" x14ac:dyDescent="0.25">
      <c r="A38" s="162"/>
      <c r="B38" s="185" t="s">
        <v>80</v>
      </c>
      <c r="C38" s="186"/>
      <c r="D38" s="187"/>
      <c r="E38" s="188"/>
      <c r="F38" s="185" t="s">
        <v>80</v>
      </c>
      <c r="G38" s="189"/>
      <c r="H38" s="189"/>
      <c r="I38" s="189"/>
      <c r="J38" s="189"/>
      <c r="K38" s="189"/>
      <c r="L38" s="189"/>
      <c r="M38" s="189"/>
      <c r="N38" s="189"/>
      <c r="O38" s="176"/>
      <c r="Q38" s="171"/>
    </row>
    <row r="39" spans="1:17" outlineLevel="1" x14ac:dyDescent="0.25">
      <c r="A39" s="168"/>
      <c r="B39" s="180"/>
      <c r="C39" s="281" t="s">
        <v>278</v>
      </c>
      <c r="D39" s="282"/>
      <c r="E39" s="181"/>
      <c r="F39" s="182"/>
      <c r="G39" s="281" t="s">
        <v>383</v>
      </c>
      <c r="H39" s="303"/>
      <c r="I39" s="303"/>
      <c r="J39" s="303"/>
      <c r="K39" s="303"/>
      <c r="L39" s="303"/>
      <c r="M39" s="303"/>
      <c r="N39" s="304"/>
      <c r="O39" s="168"/>
      <c r="Q39" s="171"/>
    </row>
    <row r="40" spans="1:17" outlineLevel="1" x14ac:dyDescent="0.25">
      <c r="A40" s="168"/>
      <c r="B40" s="190"/>
      <c r="C40" s="281" t="s">
        <v>86</v>
      </c>
      <c r="D40" s="282"/>
      <c r="E40" s="181"/>
      <c r="F40" s="191"/>
      <c r="G40" s="281" t="s">
        <v>283</v>
      </c>
      <c r="H40" s="303"/>
      <c r="I40" s="303"/>
      <c r="J40" s="303"/>
      <c r="K40" s="303"/>
      <c r="L40" s="303"/>
      <c r="M40" s="303"/>
      <c r="N40" s="304"/>
      <c r="O40" s="168"/>
      <c r="Q40" s="171"/>
    </row>
    <row r="41" spans="1:17" ht="15.75" outlineLevel="1" x14ac:dyDescent="0.25">
      <c r="A41" s="162"/>
      <c r="B41" s="165"/>
      <c r="C41" s="165"/>
      <c r="D41" s="165"/>
      <c r="E41" s="165"/>
      <c r="F41" s="192" t="s">
        <v>81</v>
      </c>
      <c r="G41" s="175"/>
      <c r="H41" s="175"/>
      <c r="I41" s="175"/>
      <c r="J41" s="165"/>
      <c r="K41" s="165"/>
      <c r="L41" s="165"/>
      <c r="M41" s="193"/>
      <c r="N41" s="163"/>
      <c r="O41" s="176"/>
      <c r="Q41" s="171"/>
    </row>
    <row r="42" spans="1:17" outlineLevel="1" x14ac:dyDescent="0.25">
      <c r="A42" s="162"/>
      <c r="B42" s="194" t="s">
        <v>82</v>
      </c>
      <c r="C42" s="165"/>
      <c r="D42" s="165"/>
      <c r="E42" s="165"/>
      <c r="F42" s="195" t="s">
        <v>55</v>
      </c>
      <c r="G42" s="195" t="s">
        <v>56</v>
      </c>
      <c r="H42" s="195" t="s">
        <v>57</v>
      </c>
      <c r="I42" s="195" t="s">
        <v>58</v>
      </c>
      <c r="J42" s="195" t="s">
        <v>59</v>
      </c>
      <c r="K42" s="298" t="s">
        <v>4</v>
      </c>
      <c r="L42" s="299"/>
      <c r="M42" s="196" t="s">
        <v>60</v>
      </c>
      <c r="N42" s="197" t="s">
        <v>61</v>
      </c>
      <c r="O42" s="168"/>
    </row>
    <row r="43" spans="1:17" ht="18" customHeight="1" outlineLevel="1" x14ac:dyDescent="0.25">
      <c r="A43" s="168"/>
      <c r="B43" s="198" t="s">
        <v>62</v>
      </c>
      <c r="C43" s="199" t="str">
        <f t="shared" ref="C43" si="1">IF(+C36&gt;"",C36&amp;" - "&amp;G36,"")</f>
        <v>Ylinen Sonja - Miller Isabel</v>
      </c>
      <c r="D43" s="200"/>
      <c r="E43" s="201"/>
      <c r="F43" s="228">
        <v>4</v>
      </c>
      <c r="G43" s="228">
        <v>3</v>
      </c>
      <c r="H43" s="229">
        <v>9</v>
      </c>
      <c r="I43" s="228"/>
      <c r="J43" s="228"/>
      <c r="K43" s="202">
        <f t="shared" ref="K43:K47" si="2">IF(ISBLANK(F43),"",COUNTIF(F43:J43,"&gt;=0"))</f>
        <v>3</v>
      </c>
      <c r="L43" s="203">
        <f t="shared" ref="L43:L47" si="3">IF(ISBLANK(F43),"",(IF(LEFT(F43,1)="-",1,0)+IF(LEFT(G43,1)="-",1,0)+IF(LEFT(H43,1)="-",1,0)+IF(LEFT(I43,1)="-",1,0)+IF(LEFT(J43,1)="-",1,0)))</f>
        <v>0</v>
      </c>
      <c r="M43" s="204">
        <f t="shared" ref="M43:M47" si="4">IF(K43=3,1,"")</f>
        <v>1</v>
      </c>
      <c r="N43" s="205" t="str">
        <f t="shared" ref="N43:N47" si="5">IF(L43=3,1,"")</f>
        <v/>
      </c>
      <c r="O43" s="168"/>
      <c r="Q43" s="171"/>
    </row>
    <row r="44" spans="1:17" ht="18" customHeight="1" outlineLevel="1" x14ac:dyDescent="0.25">
      <c r="A44" s="168"/>
      <c r="B44" s="198" t="s">
        <v>63</v>
      </c>
      <c r="C44" s="200" t="str">
        <f t="shared" ref="C44" si="6">IF(C37&gt;"",C37&amp;" - "&amp;G37,"")</f>
        <v>Sinishin Alisa - Toffer Siiri</v>
      </c>
      <c r="D44" s="199"/>
      <c r="E44" s="201"/>
      <c r="F44" s="230">
        <v>9</v>
      </c>
      <c r="G44" s="228">
        <v>5</v>
      </c>
      <c r="H44" s="228">
        <v>11</v>
      </c>
      <c r="I44" s="228"/>
      <c r="J44" s="228"/>
      <c r="K44" s="202">
        <f t="shared" si="2"/>
        <v>3</v>
      </c>
      <c r="L44" s="203">
        <f t="shared" si="3"/>
        <v>0</v>
      </c>
      <c r="M44" s="204">
        <f t="shared" si="4"/>
        <v>1</v>
      </c>
      <c r="N44" s="205" t="str">
        <f t="shared" si="5"/>
        <v/>
      </c>
      <c r="O44" s="168"/>
      <c r="Q44" s="171"/>
    </row>
    <row r="45" spans="1:17" ht="18" customHeight="1" outlineLevel="1" x14ac:dyDescent="0.25">
      <c r="A45" s="168"/>
      <c r="B45" s="206" t="s">
        <v>83</v>
      </c>
      <c r="C45" s="207" t="str">
        <f t="shared" ref="C45" si="7">IF(C39&gt;"",C39&amp;" / "&amp;C40,"")</f>
        <v>Yang Yixin / Sinishin Alisa</v>
      </c>
      <c r="D45" s="208" t="str">
        <f t="shared" ref="D45" si="8">IF(G39&gt;"",G39&amp;" / "&amp;G40,"")</f>
        <v>Miller Isabel / Toffer Siiri</v>
      </c>
      <c r="E45" s="209"/>
      <c r="F45" s="231">
        <v>3</v>
      </c>
      <c r="G45" s="232">
        <v>6</v>
      </c>
      <c r="H45" s="233">
        <v>5</v>
      </c>
      <c r="I45" s="233"/>
      <c r="J45" s="233"/>
      <c r="K45" s="202">
        <f t="shared" si="2"/>
        <v>3</v>
      </c>
      <c r="L45" s="203">
        <f t="shared" si="3"/>
        <v>0</v>
      </c>
      <c r="M45" s="204">
        <f t="shared" si="4"/>
        <v>1</v>
      </c>
      <c r="N45" s="205" t="str">
        <f t="shared" si="5"/>
        <v/>
      </c>
      <c r="O45" s="168"/>
      <c r="Q45" s="171"/>
    </row>
    <row r="46" spans="1:17" ht="18" customHeight="1" outlineLevel="1" x14ac:dyDescent="0.25">
      <c r="A46" s="168"/>
      <c r="B46" s="198" t="s">
        <v>65</v>
      </c>
      <c r="C46" s="200" t="str">
        <f t="shared" ref="C46" si="9">IF(+C36&gt;"",C36&amp;" - "&amp;G37,"")</f>
        <v>Ylinen Sonja - Toffer Siiri</v>
      </c>
      <c r="D46" s="199"/>
      <c r="E46" s="201"/>
      <c r="F46" s="234"/>
      <c r="G46" s="228"/>
      <c r="H46" s="228"/>
      <c r="I46" s="228"/>
      <c r="J46" s="229"/>
      <c r="K46" s="202" t="str">
        <f t="shared" si="2"/>
        <v/>
      </c>
      <c r="L46" s="203" t="str">
        <f t="shared" si="3"/>
        <v/>
      </c>
      <c r="M46" s="204" t="str">
        <f t="shared" si="4"/>
        <v/>
      </c>
      <c r="N46" s="205" t="str">
        <f t="shared" si="5"/>
        <v/>
      </c>
      <c r="O46" s="168"/>
      <c r="Q46" s="171"/>
    </row>
    <row r="47" spans="1:17" ht="18" customHeight="1" outlineLevel="1" thickBot="1" x14ac:dyDescent="0.3">
      <c r="A47" s="168"/>
      <c r="B47" s="198" t="s">
        <v>66</v>
      </c>
      <c r="C47" s="200" t="str">
        <f t="shared" ref="C47" si="10">IF(+C37&gt;"",C37&amp;" - "&amp;G36,"")</f>
        <v>Sinishin Alisa - Miller Isabel</v>
      </c>
      <c r="D47" s="199"/>
      <c r="E47" s="201"/>
      <c r="F47" s="229"/>
      <c r="G47" s="228"/>
      <c r="H47" s="229"/>
      <c r="I47" s="228"/>
      <c r="J47" s="228"/>
      <c r="K47" s="202" t="str">
        <f t="shared" si="2"/>
        <v/>
      </c>
      <c r="L47" s="210" t="str">
        <f t="shared" si="3"/>
        <v/>
      </c>
      <c r="M47" s="204" t="str">
        <f t="shared" si="4"/>
        <v/>
      </c>
      <c r="N47" s="205" t="str">
        <f t="shared" si="5"/>
        <v/>
      </c>
      <c r="O47" s="168"/>
      <c r="Q47" s="171"/>
    </row>
    <row r="48" spans="1:17" ht="16.5" outlineLevel="1" thickBot="1" x14ac:dyDescent="0.3">
      <c r="A48" s="162"/>
      <c r="B48" s="165"/>
      <c r="C48" s="165"/>
      <c r="D48" s="165"/>
      <c r="E48" s="165"/>
      <c r="F48" s="165"/>
      <c r="G48" s="165"/>
      <c r="H48" s="165"/>
      <c r="I48" s="211" t="s">
        <v>67</v>
      </c>
      <c r="J48" s="212"/>
      <c r="K48" s="213" t="str">
        <f t="shared" ref="K48:M48" si="11">IF(ISBLANK(D43),"",SUM(K43:K47))</f>
        <v/>
      </c>
      <c r="L48" s="214" t="str">
        <f t="shared" si="11"/>
        <v/>
      </c>
      <c r="M48" s="215">
        <f t="shared" si="11"/>
        <v>3</v>
      </c>
      <c r="N48" s="216">
        <f t="shared" ref="N48" si="12">IF(ISBLANK(F43),"",SUM(N43:N47))</f>
        <v>0</v>
      </c>
      <c r="O48" s="168"/>
      <c r="Q48" s="171"/>
    </row>
    <row r="49" spans="1:17" outlineLevel="1" x14ac:dyDescent="0.25">
      <c r="A49" s="162"/>
      <c r="B49" s="164" t="s">
        <v>68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76"/>
      <c r="Q49" s="171"/>
    </row>
    <row r="50" spans="1:17" outlineLevel="1" x14ac:dyDescent="0.25">
      <c r="A50" s="162"/>
      <c r="B50" s="217" t="s">
        <v>69</v>
      </c>
      <c r="C50" s="217"/>
      <c r="D50" s="217" t="s">
        <v>70</v>
      </c>
      <c r="E50" s="94"/>
      <c r="F50" s="217"/>
      <c r="G50" s="217" t="s">
        <v>17</v>
      </c>
      <c r="H50" s="94"/>
      <c r="I50" s="217"/>
      <c r="J50" s="218" t="s">
        <v>71</v>
      </c>
      <c r="K50" s="163"/>
      <c r="L50" s="165"/>
      <c r="M50" s="165"/>
      <c r="N50" s="165"/>
      <c r="O50" s="176"/>
      <c r="Q50" s="171"/>
    </row>
    <row r="51" spans="1:17" ht="18.75" outlineLevel="1" thickBot="1" x14ac:dyDescent="0.3">
      <c r="A51" s="162"/>
      <c r="B51" s="165"/>
      <c r="C51" s="165"/>
      <c r="D51" s="165"/>
      <c r="E51" s="165"/>
      <c r="F51" s="165"/>
      <c r="G51" s="165"/>
      <c r="H51" s="165"/>
      <c r="I51" s="165"/>
      <c r="J51" s="300" t="str">
        <f t="shared" ref="J51" si="13">IF(M48=3,C35,IF(N48=3,G35,""))</f>
        <v>PT Espoo</v>
      </c>
      <c r="K51" s="301"/>
      <c r="L51" s="301"/>
      <c r="M51" s="301"/>
      <c r="N51" s="302"/>
      <c r="O51" s="168"/>
      <c r="Q51" s="171"/>
    </row>
    <row r="52" spans="1:17" ht="18" outlineLevel="1" x14ac:dyDescent="0.25">
      <c r="A52" s="219"/>
      <c r="B52" s="220"/>
      <c r="C52" s="220"/>
      <c r="D52" s="220"/>
      <c r="E52" s="220"/>
      <c r="F52" s="220"/>
      <c r="G52" s="220"/>
      <c r="H52" s="220"/>
      <c r="I52" s="220"/>
      <c r="J52" s="221"/>
      <c r="K52" s="221"/>
      <c r="L52" s="221"/>
      <c r="M52" s="221"/>
      <c r="N52" s="221"/>
      <c r="O52" s="222"/>
      <c r="Q52" s="171"/>
    </row>
    <row r="53" spans="1:17" s="154" customFormat="1" ht="11.25" x14ac:dyDescent="0.2"/>
    <row r="54" spans="1:17" ht="18.75" x14ac:dyDescent="0.3">
      <c r="A54" s="155" t="s">
        <v>382</v>
      </c>
    </row>
    <row r="55" spans="1:17" ht="15.75" outlineLevel="1" x14ac:dyDescent="0.25">
      <c r="A55" s="156"/>
      <c r="B55" s="157"/>
      <c r="C55" s="158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60"/>
      <c r="Q55" s="161" t="s">
        <v>72</v>
      </c>
    </row>
    <row r="56" spans="1:17" ht="15.75" outlineLevel="1" x14ac:dyDescent="0.25">
      <c r="A56" s="162"/>
      <c r="B56" s="163"/>
      <c r="C56" s="164" t="s">
        <v>73</v>
      </c>
      <c r="D56" s="165"/>
      <c r="E56" s="165"/>
      <c r="F56" s="163"/>
      <c r="G56" s="166" t="s">
        <v>40</v>
      </c>
      <c r="H56" s="167"/>
      <c r="I56" s="286" t="s">
        <v>304</v>
      </c>
      <c r="J56" s="287"/>
      <c r="K56" s="287"/>
      <c r="L56" s="287"/>
      <c r="M56" s="287"/>
      <c r="N56" s="288"/>
      <c r="O56" s="168"/>
      <c r="Q56" s="161" t="s">
        <v>74</v>
      </c>
    </row>
    <row r="57" spans="1:17" ht="17.25" customHeight="1" outlineLevel="1" x14ac:dyDescent="0.3">
      <c r="A57" s="162"/>
      <c r="B57" s="169"/>
      <c r="C57" s="170" t="s">
        <v>75</v>
      </c>
      <c r="D57" s="165"/>
      <c r="E57" s="165"/>
      <c r="F57" s="163"/>
      <c r="G57" s="166" t="s">
        <v>41</v>
      </c>
      <c r="H57" s="167"/>
      <c r="I57" s="286" t="s">
        <v>25</v>
      </c>
      <c r="J57" s="287"/>
      <c r="K57" s="287"/>
      <c r="L57" s="287"/>
      <c r="M57" s="287"/>
      <c r="N57" s="288"/>
      <c r="O57" s="168"/>
      <c r="Q57" s="171"/>
    </row>
    <row r="58" spans="1:17" outlineLevel="1" x14ac:dyDescent="0.25">
      <c r="A58" s="162"/>
      <c r="B58" s="165"/>
      <c r="C58" s="172" t="s">
        <v>76</v>
      </c>
      <c r="D58" s="165"/>
      <c r="E58" s="165"/>
      <c r="F58" s="165"/>
      <c r="G58" s="166" t="s">
        <v>42</v>
      </c>
      <c r="H58" s="173"/>
      <c r="I58" s="289" t="s">
        <v>100</v>
      </c>
      <c r="J58" s="289"/>
      <c r="K58" s="289"/>
      <c r="L58" s="289"/>
      <c r="M58" s="289"/>
      <c r="N58" s="290"/>
      <c r="O58" s="168"/>
      <c r="Q58" s="171"/>
    </row>
    <row r="59" spans="1:17" ht="15.75" outlineLevel="1" x14ac:dyDescent="0.25">
      <c r="A59" s="162"/>
      <c r="B59" s="165"/>
      <c r="C59" s="165"/>
      <c r="D59" s="165"/>
      <c r="E59" s="165"/>
      <c r="F59" s="165"/>
      <c r="G59" s="166" t="s">
        <v>77</v>
      </c>
      <c r="H59" s="167"/>
      <c r="I59" s="291">
        <v>43533</v>
      </c>
      <c r="J59" s="292"/>
      <c r="K59" s="292"/>
      <c r="L59" s="174" t="s">
        <v>78</v>
      </c>
      <c r="M59" s="293"/>
      <c r="N59" s="290"/>
      <c r="O59" s="168"/>
      <c r="Q59" s="171"/>
    </row>
    <row r="60" spans="1:17" outlineLevel="1" x14ac:dyDescent="0.25">
      <c r="A60" s="162"/>
      <c r="B60" s="163"/>
      <c r="C60" s="175" t="s">
        <v>79</v>
      </c>
      <c r="D60" s="165"/>
      <c r="E60" s="165"/>
      <c r="F60" s="165"/>
      <c r="G60" s="175" t="s">
        <v>79</v>
      </c>
      <c r="H60" s="165"/>
      <c r="I60" s="165"/>
      <c r="J60" s="165"/>
      <c r="K60" s="165"/>
      <c r="L60" s="165"/>
      <c r="M60" s="165"/>
      <c r="N60" s="165"/>
      <c r="O60" s="176"/>
      <c r="Q60" s="171"/>
    </row>
    <row r="61" spans="1:17" ht="15.75" outlineLevel="1" x14ac:dyDescent="0.25">
      <c r="A61" s="168"/>
      <c r="B61" s="177" t="s">
        <v>46</v>
      </c>
      <c r="C61" s="294" t="s">
        <v>30</v>
      </c>
      <c r="D61" s="295"/>
      <c r="E61" s="178"/>
      <c r="F61" s="179" t="s">
        <v>47</v>
      </c>
      <c r="G61" s="294" t="s">
        <v>181</v>
      </c>
      <c r="H61" s="296"/>
      <c r="I61" s="296"/>
      <c r="J61" s="296"/>
      <c r="K61" s="296"/>
      <c r="L61" s="296"/>
      <c r="M61" s="296"/>
      <c r="N61" s="297"/>
      <c r="O61" s="168"/>
      <c r="Q61" s="171"/>
    </row>
    <row r="62" spans="1:17" outlineLevel="1" x14ac:dyDescent="0.25">
      <c r="A62" s="168"/>
      <c r="B62" s="180" t="s">
        <v>48</v>
      </c>
      <c r="C62" s="281" t="s">
        <v>283</v>
      </c>
      <c r="D62" s="282"/>
      <c r="E62" s="181"/>
      <c r="F62" s="182" t="s">
        <v>49</v>
      </c>
      <c r="G62" s="281" t="s">
        <v>285</v>
      </c>
      <c r="H62" s="283"/>
      <c r="I62" s="283"/>
      <c r="J62" s="283"/>
      <c r="K62" s="283"/>
      <c r="L62" s="283"/>
      <c r="M62" s="283"/>
      <c r="N62" s="284"/>
      <c r="O62" s="168"/>
      <c r="Q62" s="171"/>
    </row>
    <row r="63" spans="1:17" outlineLevel="1" x14ac:dyDescent="0.25">
      <c r="A63" s="168"/>
      <c r="B63" s="183" t="s">
        <v>50</v>
      </c>
      <c r="C63" s="281" t="s">
        <v>383</v>
      </c>
      <c r="D63" s="282"/>
      <c r="E63" s="181"/>
      <c r="F63" s="184" t="s">
        <v>51</v>
      </c>
      <c r="G63" s="281" t="s">
        <v>267</v>
      </c>
      <c r="H63" s="283"/>
      <c r="I63" s="283"/>
      <c r="J63" s="283"/>
      <c r="K63" s="283"/>
      <c r="L63" s="283"/>
      <c r="M63" s="283"/>
      <c r="N63" s="284"/>
      <c r="O63" s="168"/>
      <c r="Q63" s="171"/>
    </row>
    <row r="64" spans="1:17" outlineLevel="1" x14ac:dyDescent="0.25">
      <c r="A64" s="162"/>
      <c r="B64" s="185" t="s">
        <v>80</v>
      </c>
      <c r="C64" s="186"/>
      <c r="D64" s="187"/>
      <c r="E64" s="188"/>
      <c r="F64" s="185" t="s">
        <v>80</v>
      </c>
      <c r="G64" s="189"/>
      <c r="H64" s="189"/>
      <c r="I64" s="189"/>
      <c r="J64" s="189"/>
      <c r="K64" s="189"/>
      <c r="L64" s="189"/>
      <c r="M64" s="189"/>
      <c r="N64" s="189"/>
      <c r="O64" s="176"/>
      <c r="Q64" s="171"/>
    </row>
    <row r="65" spans="1:17" outlineLevel="1" x14ac:dyDescent="0.25">
      <c r="A65" s="168"/>
      <c r="B65" s="180"/>
      <c r="C65" s="281" t="s">
        <v>283</v>
      </c>
      <c r="D65" s="282"/>
      <c r="E65" s="181"/>
      <c r="F65" s="182"/>
      <c r="G65" s="281" t="s">
        <v>285</v>
      </c>
      <c r="H65" s="283"/>
      <c r="I65" s="283"/>
      <c r="J65" s="283"/>
      <c r="K65" s="283"/>
      <c r="L65" s="283"/>
      <c r="M65" s="283"/>
      <c r="N65" s="284"/>
      <c r="O65" s="168"/>
      <c r="Q65" s="171"/>
    </row>
    <row r="66" spans="1:17" outlineLevel="1" x14ac:dyDescent="0.25">
      <c r="A66" s="168"/>
      <c r="B66" s="190"/>
      <c r="C66" s="281" t="s">
        <v>383</v>
      </c>
      <c r="D66" s="282"/>
      <c r="E66" s="181"/>
      <c r="F66" s="191"/>
      <c r="G66" s="281" t="s">
        <v>267</v>
      </c>
      <c r="H66" s="283"/>
      <c r="I66" s="283"/>
      <c r="J66" s="283"/>
      <c r="K66" s="283"/>
      <c r="L66" s="283"/>
      <c r="M66" s="283"/>
      <c r="N66" s="284"/>
      <c r="O66" s="168"/>
      <c r="Q66" s="171"/>
    </row>
    <row r="67" spans="1:17" ht="15.75" outlineLevel="1" x14ac:dyDescent="0.25">
      <c r="A67" s="162"/>
      <c r="B67" s="165"/>
      <c r="C67" s="165"/>
      <c r="D67" s="165"/>
      <c r="E67" s="165"/>
      <c r="F67" s="192" t="s">
        <v>81</v>
      </c>
      <c r="G67" s="175"/>
      <c r="H67" s="175"/>
      <c r="I67" s="175"/>
      <c r="J67" s="165"/>
      <c r="K67" s="165"/>
      <c r="L67" s="165"/>
      <c r="M67" s="193"/>
      <c r="N67" s="163"/>
      <c r="O67" s="176"/>
      <c r="Q67" s="171"/>
    </row>
    <row r="68" spans="1:17" outlineLevel="1" x14ac:dyDescent="0.25">
      <c r="A68" s="162"/>
      <c r="B68" s="194" t="s">
        <v>82</v>
      </c>
      <c r="C68" s="165"/>
      <c r="D68" s="165"/>
      <c r="E68" s="165"/>
      <c r="F68" s="195" t="s">
        <v>55</v>
      </c>
      <c r="G68" s="195" t="s">
        <v>56</v>
      </c>
      <c r="H68" s="195" t="s">
        <v>57</v>
      </c>
      <c r="I68" s="195" t="s">
        <v>58</v>
      </c>
      <c r="J68" s="195" t="s">
        <v>59</v>
      </c>
      <c r="K68" s="298" t="s">
        <v>4</v>
      </c>
      <c r="L68" s="299"/>
      <c r="M68" s="196" t="s">
        <v>60</v>
      </c>
      <c r="N68" s="197" t="s">
        <v>61</v>
      </c>
      <c r="O68" s="168"/>
    </row>
    <row r="69" spans="1:17" ht="18" customHeight="1" outlineLevel="1" x14ac:dyDescent="0.25">
      <c r="A69" s="168"/>
      <c r="B69" s="198" t="s">
        <v>62</v>
      </c>
      <c r="C69" s="199" t="str">
        <f t="shared" ref="C69" si="14">IF(+C62&gt;"",C62&amp;" - "&amp;G62,"")</f>
        <v>Toffer Siiri - Holmström Angelina</v>
      </c>
      <c r="D69" s="200"/>
      <c r="E69" s="201"/>
      <c r="F69" s="228">
        <v>9</v>
      </c>
      <c r="G69" s="228">
        <v>8</v>
      </c>
      <c r="H69" s="229">
        <v>-7</v>
      </c>
      <c r="I69" s="228">
        <v>-8</v>
      </c>
      <c r="J69" s="228">
        <v>-6</v>
      </c>
      <c r="K69" s="202">
        <f t="shared" ref="K69:K73" si="15">IF(ISBLANK(F69),"",COUNTIF(F69:J69,"&gt;=0"))</f>
        <v>2</v>
      </c>
      <c r="L69" s="203">
        <f t="shared" ref="L69:L73" si="16">IF(ISBLANK(F69),"",(IF(LEFT(F69,1)="-",1,0)+IF(LEFT(G69,1)="-",1,0)+IF(LEFT(H69,1)="-",1,0)+IF(LEFT(I69,1)="-",1,0)+IF(LEFT(J69,1)="-",1,0)))</f>
        <v>3</v>
      </c>
      <c r="M69" s="204" t="str">
        <f t="shared" ref="M69:M73" si="17">IF(K69=3,1,"")</f>
        <v/>
      </c>
      <c r="N69" s="205">
        <f t="shared" ref="N69:N73" si="18">IF(L69=3,1,"")</f>
        <v>1</v>
      </c>
      <c r="O69" s="168"/>
      <c r="Q69" s="171"/>
    </row>
    <row r="70" spans="1:17" ht="18" customHeight="1" outlineLevel="1" x14ac:dyDescent="0.25">
      <c r="A70" s="168"/>
      <c r="B70" s="198" t="s">
        <v>63</v>
      </c>
      <c r="C70" s="200" t="str">
        <f t="shared" ref="C70" si="19">IF(C63&gt;"",C63&amp;" - "&amp;G63,"")</f>
        <v>Miller Isabel - Räsänen Veera</v>
      </c>
      <c r="D70" s="199"/>
      <c r="E70" s="201"/>
      <c r="F70" s="230">
        <v>-2</v>
      </c>
      <c r="G70" s="228">
        <v>-4</v>
      </c>
      <c r="H70" s="228">
        <v>-1</v>
      </c>
      <c r="I70" s="228"/>
      <c r="J70" s="228"/>
      <c r="K70" s="202">
        <f t="shared" si="15"/>
        <v>0</v>
      </c>
      <c r="L70" s="203">
        <f t="shared" si="16"/>
        <v>3</v>
      </c>
      <c r="M70" s="204" t="str">
        <f t="shared" si="17"/>
        <v/>
      </c>
      <c r="N70" s="205">
        <f t="shared" si="18"/>
        <v>1</v>
      </c>
      <c r="O70" s="168"/>
      <c r="Q70" s="171"/>
    </row>
    <row r="71" spans="1:17" ht="18" customHeight="1" outlineLevel="1" x14ac:dyDescent="0.25">
      <c r="A71" s="168"/>
      <c r="B71" s="206" t="s">
        <v>83</v>
      </c>
      <c r="C71" s="207" t="str">
        <f t="shared" ref="C71" si="20">IF(C65&gt;"",C65&amp;" / "&amp;C66,"")</f>
        <v>Toffer Siiri / Miller Isabel</v>
      </c>
      <c r="D71" s="208" t="str">
        <f t="shared" ref="D71" si="21">IF(G65&gt;"",G65&amp;" / "&amp;G66,"")</f>
        <v>Holmström Angelina / Räsänen Veera</v>
      </c>
      <c r="E71" s="209"/>
      <c r="F71" s="231">
        <v>-7</v>
      </c>
      <c r="G71" s="232">
        <v>-9</v>
      </c>
      <c r="H71" s="233">
        <v>7</v>
      </c>
      <c r="I71" s="233">
        <v>-6</v>
      </c>
      <c r="J71" s="233"/>
      <c r="K71" s="202">
        <f t="shared" si="15"/>
        <v>1</v>
      </c>
      <c r="L71" s="203">
        <f t="shared" si="16"/>
        <v>3</v>
      </c>
      <c r="M71" s="204" t="str">
        <f t="shared" si="17"/>
        <v/>
      </c>
      <c r="N71" s="205">
        <f t="shared" si="18"/>
        <v>1</v>
      </c>
      <c r="O71" s="168"/>
      <c r="Q71" s="171"/>
    </row>
    <row r="72" spans="1:17" ht="18" customHeight="1" outlineLevel="1" x14ac:dyDescent="0.25">
      <c r="A72" s="168"/>
      <c r="B72" s="198" t="s">
        <v>65</v>
      </c>
      <c r="C72" s="200" t="str">
        <f t="shared" ref="C72" si="22">IF(+C62&gt;"",C62&amp;" - "&amp;G63,"")</f>
        <v>Toffer Siiri - Räsänen Veera</v>
      </c>
      <c r="D72" s="199"/>
      <c r="E72" s="201"/>
      <c r="F72" s="234"/>
      <c r="G72" s="228"/>
      <c r="H72" s="228"/>
      <c r="I72" s="228"/>
      <c r="J72" s="229"/>
      <c r="K72" s="202" t="str">
        <f t="shared" si="15"/>
        <v/>
      </c>
      <c r="L72" s="203" t="str">
        <f t="shared" si="16"/>
        <v/>
      </c>
      <c r="M72" s="204" t="str">
        <f t="shared" si="17"/>
        <v/>
      </c>
      <c r="N72" s="205" t="str">
        <f t="shared" si="18"/>
        <v/>
      </c>
      <c r="O72" s="168"/>
      <c r="Q72" s="171"/>
    </row>
    <row r="73" spans="1:17" ht="18" customHeight="1" outlineLevel="1" thickBot="1" x14ac:dyDescent="0.3">
      <c r="A73" s="168"/>
      <c r="B73" s="198" t="s">
        <v>66</v>
      </c>
      <c r="C73" s="200" t="str">
        <f t="shared" ref="C73" si="23">IF(+C63&gt;"",C63&amp;" - "&amp;G62,"")</f>
        <v>Miller Isabel - Holmström Angelina</v>
      </c>
      <c r="D73" s="199"/>
      <c r="E73" s="201"/>
      <c r="F73" s="229"/>
      <c r="G73" s="228"/>
      <c r="H73" s="229"/>
      <c r="I73" s="228"/>
      <c r="J73" s="228"/>
      <c r="K73" s="202" t="str">
        <f t="shared" si="15"/>
        <v/>
      </c>
      <c r="L73" s="210" t="str">
        <f t="shared" si="16"/>
        <v/>
      </c>
      <c r="M73" s="204" t="str">
        <f t="shared" si="17"/>
        <v/>
      </c>
      <c r="N73" s="205" t="str">
        <f t="shared" si="18"/>
        <v/>
      </c>
      <c r="O73" s="168"/>
      <c r="Q73" s="171"/>
    </row>
    <row r="74" spans="1:17" ht="16.5" outlineLevel="1" thickBot="1" x14ac:dyDescent="0.3">
      <c r="A74" s="162"/>
      <c r="B74" s="165"/>
      <c r="C74" s="165"/>
      <c r="D74" s="165"/>
      <c r="E74" s="165"/>
      <c r="F74" s="165"/>
      <c r="G74" s="165"/>
      <c r="H74" s="165"/>
      <c r="I74" s="211" t="s">
        <v>67</v>
      </c>
      <c r="J74" s="212"/>
      <c r="K74" s="213" t="str">
        <f t="shared" ref="K74:M74" si="24">IF(ISBLANK(D69),"",SUM(K69:K73))</f>
        <v/>
      </c>
      <c r="L74" s="214" t="str">
        <f t="shared" si="24"/>
        <v/>
      </c>
      <c r="M74" s="215">
        <f t="shared" si="24"/>
        <v>0</v>
      </c>
      <c r="N74" s="216">
        <f t="shared" ref="N74" si="25">IF(ISBLANK(F69),"",SUM(N69:N73))</f>
        <v>3</v>
      </c>
      <c r="O74" s="168"/>
      <c r="Q74" s="171"/>
    </row>
    <row r="75" spans="1:17" outlineLevel="1" x14ac:dyDescent="0.25">
      <c r="A75" s="162"/>
      <c r="B75" s="164" t="s">
        <v>68</v>
      </c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76"/>
      <c r="Q75" s="171"/>
    </row>
    <row r="76" spans="1:17" outlineLevel="1" x14ac:dyDescent="0.25">
      <c r="A76" s="162"/>
      <c r="B76" s="217" t="s">
        <v>69</v>
      </c>
      <c r="C76" s="217"/>
      <c r="D76" s="217" t="s">
        <v>70</v>
      </c>
      <c r="E76" s="94"/>
      <c r="F76" s="217"/>
      <c r="G76" s="217" t="s">
        <v>17</v>
      </c>
      <c r="H76" s="94"/>
      <c r="I76" s="217"/>
      <c r="J76" s="218" t="s">
        <v>71</v>
      </c>
      <c r="K76" s="163"/>
      <c r="L76" s="165"/>
      <c r="M76" s="165"/>
      <c r="N76" s="165"/>
      <c r="O76" s="176"/>
      <c r="Q76" s="171"/>
    </row>
    <row r="77" spans="1:17" ht="18.75" outlineLevel="1" thickBot="1" x14ac:dyDescent="0.3">
      <c r="A77" s="162"/>
      <c r="B77" s="165"/>
      <c r="C77" s="165"/>
      <c r="D77" s="165"/>
      <c r="E77" s="165"/>
      <c r="F77" s="165"/>
      <c r="G77" s="165"/>
      <c r="H77" s="165"/>
      <c r="I77" s="165"/>
      <c r="J77" s="300" t="str">
        <f t="shared" ref="J77" si="26">IF(M74=3,C61,IF(N74=3,G61,""))</f>
        <v>HIK-Pingis</v>
      </c>
      <c r="K77" s="301"/>
      <c r="L77" s="301"/>
      <c r="M77" s="301"/>
      <c r="N77" s="302"/>
      <c r="O77" s="168"/>
      <c r="Q77" s="171"/>
    </row>
    <row r="78" spans="1:17" ht="18" outlineLevel="1" x14ac:dyDescent="0.25">
      <c r="A78" s="219"/>
      <c r="B78" s="220"/>
      <c r="C78" s="220"/>
      <c r="D78" s="220"/>
      <c r="E78" s="220"/>
      <c r="F78" s="220"/>
      <c r="G78" s="220"/>
      <c r="H78" s="220"/>
      <c r="I78" s="220"/>
      <c r="J78" s="221"/>
      <c r="K78" s="221"/>
      <c r="L78" s="221"/>
      <c r="M78" s="221"/>
      <c r="N78" s="221"/>
      <c r="O78" s="222"/>
      <c r="Q78" s="171"/>
    </row>
    <row r="79" spans="1:17" s="154" customFormat="1" ht="11.25" x14ac:dyDescent="0.2"/>
  </sheetData>
  <mergeCells count="51">
    <mergeCell ref="C65:D65"/>
    <mergeCell ref="G65:N65"/>
    <mergeCell ref="C66:D66"/>
    <mergeCell ref="G66:N66"/>
    <mergeCell ref="K68:L68"/>
    <mergeCell ref="J77:N77"/>
    <mergeCell ref="C61:D61"/>
    <mergeCell ref="G61:N61"/>
    <mergeCell ref="C62:D62"/>
    <mergeCell ref="G62:N62"/>
    <mergeCell ref="C63:D63"/>
    <mergeCell ref="G63:N63"/>
    <mergeCell ref="K42:L42"/>
    <mergeCell ref="J51:N51"/>
    <mergeCell ref="I56:N56"/>
    <mergeCell ref="I57:N57"/>
    <mergeCell ref="I58:N58"/>
    <mergeCell ref="I59:K59"/>
    <mergeCell ref="M59:N59"/>
    <mergeCell ref="C37:D37"/>
    <mergeCell ref="G37:N37"/>
    <mergeCell ref="C39:D39"/>
    <mergeCell ref="G39:N39"/>
    <mergeCell ref="C40:D40"/>
    <mergeCell ref="G40:N40"/>
    <mergeCell ref="I32:N32"/>
    <mergeCell ref="I33:K33"/>
    <mergeCell ref="M33:N33"/>
    <mergeCell ref="C35:D35"/>
    <mergeCell ref="G35:N35"/>
    <mergeCell ref="C36:D36"/>
    <mergeCell ref="G36:N36"/>
    <mergeCell ref="C14:D14"/>
    <mergeCell ref="G14:N14"/>
    <mergeCell ref="K16:L16"/>
    <mergeCell ref="J25:N25"/>
    <mergeCell ref="I30:N30"/>
    <mergeCell ref="I31:N31"/>
    <mergeCell ref="C10:D10"/>
    <mergeCell ref="G10:N10"/>
    <mergeCell ref="C11:D11"/>
    <mergeCell ref="G11:N11"/>
    <mergeCell ref="C13:D13"/>
    <mergeCell ref="G13:N13"/>
    <mergeCell ref="I4:N4"/>
    <mergeCell ref="I5:N5"/>
    <mergeCell ref="I6:N6"/>
    <mergeCell ref="I7:K7"/>
    <mergeCell ref="M7:N7"/>
    <mergeCell ref="C9:D9"/>
    <mergeCell ref="G9:N9"/>
  </mergeCells>
  <pageMargins left="0.7" right="0.7" top="0.75" bottom="0.75" header="0.3" footer="0.3"/>
  <pageSetup paperSize="9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108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11" t="s">
        <v>127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298</v>
      </c>
      <c r="C7" s="15" t="s">
        <v>32</v>
      </c>
      <c r="D7" s="15" t="s">
        <v>32</v>
      </c>
      <c r="E7" s="15" t="s">
        <v>8</v>
      </c>
      <c r="F7" s="15"/>
      <c r="G7" s="15"/>
      <c r="H7" s="15" t="s">
        <v>7</v>
      </c>
      <c r="I7" s="16"/>
      <c r="J7" s="19"/>
    </row>
    <row r="8" spans="1:10" ht="14.25" customHeight="1" x14ac:dyDescent="0.25">
      <c r="A8" s="15" t="s">
        <v>8</v>
      </c>
      <c r="B8" s="26" t="s">
        <v>287</v>
      </c>
      <c r="C8" s="26" t="s">
        <v>25</v>
      </c>
      <c r="D8" s="26" t="s">
        <v>25</v>
      </c>
      <c r="E8" s="15"/>
      <c r="F8" s="15"/>
      <c r="G8" s="15"/>
      <c r="H8" s="15"/>
      <c r="I8" s="16"/>
      <c r="J8" s="19"/>
    </row>
    <row r="9" spans="1:10" ht="14.25" customHeight="1" x14ac:dyDescent="0.25">
      <c r="A9" s="15" t="s">
        <v>9</v>
      </c>
      <c r="B9" s="15" t="s">
        <v>299</v>
      </c>
      <c r="C9" s="15" t="s">
        <v>270</v>
      </c>
      <c r="D9" s="15" t="s">
        <v>270</v>
      </c>
      <c r="E9" s="15" t="s">
        <v>7</v>
      </c>
      <c r="F9" s="15"/>
      <c r="G9" s="15"/>
      <c r="H9" s="15" t="s">
        <v>8</v>
      </c>
      <c r="I9" s="16"/>
      <c r="J9" s="19"/>
    </row>
    <row r="10" spans="1:10" ht="14.25" customHeight="1" x14ac:dyDescent="0.25">
      <c r="A10" s="15" t="s">
        <v>10</v>
      </c>
      <c r="B10" s="15" t="s">
        <v>288</v>
      </c>
      <c r="C10" s="15" t="s">
        <v>181</v>
      </c>
      <c r="D10" s="15" t="s">
        <v>181</v>
      </c>
      <c r="E10" s="15" t="s">
        <v>89</v>
      </c>
      <c r="F10" s="15"/>
      <c r="G10" s="15"/>
      <c r="H10" s="15" t="s">
        <v>9</v>
      </c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/>
      <c r="E13" s="15"/>
      <c r="F13" s="15"/>
      <c r="G13" s="15"/>
      <c r="H13" s="15"/>
      <c r="I13" s="15" t="s">
        <v>375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 t="s">
        <v>375</v>
      </c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/>
      <c r="E16" s="15"/>
      <c r="F16" s="15"/>
      <c r="G16" s="15"/>
      <c r="H16" s="15"/>
      <c r="I16" s="15"/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/>
      <c r="E17" s="15"/>
      <c r="F17" s="15"/>
      <c r="G17" s="15"/>
      <c r="H17" s="15"/>
      <c r="I17" s="15"/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 t="s">
        <v>371</v>
      </c>
      <c r="J18" s="15" t="s">
        <v>7</v>
      </c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workbookViewId="0"/>
  </sheetViews>
  <sheetFormatPr defaultRowHeight="15" outlineLevelRow="1" x14ac:dyDescent="0.25"/>
  <cols>
    <col min="1" max="1" width="4.42578125" customWidth="1"/>
    <col min="2" max="2" width="5.85546875" customWidth="1"/>
    <col min="3" max="3" width="23.5703125" customWidth="1"/>
    <col min="4" max="4" width="22" customWidth="1"/>
    <col min="5" max="5" width="3.7109375" customWidth="1"/>
    <col min="6" max="10" width="6.7109375" customWidth="1"/>
    <col min="11" max="11" width="3.7109375" customWidth="1"/>
    <col min="12" max="12" width="3.85546875" customWidth="1"/>
    <col min="13" max="13" width="3.7109375" customWidth="1"/>
    <col min="14" max="14" width="3.5703125" customWidth="1"/>
    <col min="15" max="15" width="2.85546875" customWidth="1"/>
    <col min="17" max="17" width="28" hidden="1" customWidth="1"/>
  </cols>
  <sheetData>
    <row r="1" spans="1:17" s="154" customFormat="1" ht="11.25" x14ac:dyDescent="0.2"/>
    <row r="2" spans="1:17" ht="18.75" x14ac:dyDescent="0.3">
      <c r="A2" s="155" t="s">
        <v>404</v>
      </c>
    </row>
    <row r="3" spans="1:17" ht="15.75" outlineLevel="1" x14ac:dyDescent="0.25">
      <c r="A3" s="156"/>
      <c r="B3" s="157"/>
      <c r="C3" s="158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60"/>
      <c r="Q3" s="161" t="s">
        <v>72</v>
      </c>
    </row>
    <row r="4" spans="1:17" ht="15.75" outlineLevel="1" x14ac:dyDescent="0.25">
      <c r="A4" s="162"/>
      <c r="B4" s="163"/>
      <c r="C4" s="164" t="s">
        <v>73</v>
      </c>
      <c r="D4" s="165"/>
      <c r="E4" s="165"/>
      <c r="F4" s="163"/>
      <c r="G4" s="166" t="s">
        <v>40</v>
      </c>
      <c r="H4" s="167"/>
      <c r="I4" s="286" t="s">
        <v>304</v>
      </c>
      <c r="J4" s="287"/>
      <c r="K4" s="287"/>
      <c r="L4" s="287"/>
      <c r="M4" s="287"/>
      <c r="N4" s="288"/>
      <c r="O4" s="168"/>
      <c r="Q4" s="161" t="s">
        <v>74</v>
      </c>
    </row>
    <row r="5" spans="1:17" ht="17.25" customHeight="1" outlineLevel="1" x14ac:dyDescent="0.3">
      <c r="A5" s="162"/>
      <c r="B5" s="169"/>
      <c r="C5" s="170" t="s">
        <v>75</v>
      </c>
      <c r="D5" s="165"/>
      <c r="E5" s="165"/>
      <c r="F5" s="163"/>
      <c r="G5" s="166" t="s">
        <v>41</v>
      </c>
      <c r="H5" s="167"/>
      <c r="I5" s="286" t="s">
        <v>25</v>
      </c>
      <c r="J5" s="287"/>
      <c r="K5" s="287"/>
      <c r="L5" s="287"/>
      <c r="M5" s="287"/>
      <c r="N5" s="288"/>
      <c r="O5" s="168"/>
      <c r="Q5" s="171"/>
    </row>
    <row r="6" spans="1:17" outlineLevel="1" x14ac:dyDescent="0.25">
      <c r="A6" s="162"/>
      <c r="B6" s="165"/>
      <c r="C6" s="172" t="s">
        <v>76</v>
      </c>
      <c r="D6" s="165"/>
      <c r="E6" s="165"/>
      <c r="F6" s="165"/>
      <c r="G6" s="166" t="s">
        <v>42</v>
      </c>
      <c r="H6" s="173"/>
      <c r="I6" s="289" t="s">
        <v>108</v>
      </c>
      <c r="J6" s="289"/>
      <c r="K6" s="289"/>
      <c r="L6" s="289"/>
      <c r="M6" s="289"/>
      <c r="N6" s="290"/>
      <c r="O6" s="168"/>
      <c r="Q6" s="171"/>
    </row>
    <row r="7" spans="1:17" ht="15.75" outlineLevel="1" x14ac:dyDescent="0.25">
      <c r="A7" s="162"/>
      <c r="B7" s="165"/>
      <c r="C7" s="165"/>
      <c r="D7" s="165"/>
      <c r="E7" s="165"/>
      <c r="F7" s="165"/>
      <c r="G7" s="166" t="s">
        <v>77</v>
      </c>
      <c r="H7" s="167"/>
      <c r="I7" s="291">
        <v>43533</v>
      </c>
      <c r="J7" s="292"/>
      <c r="K7" s="292"/>
      <c r="L7" s="174" t="s">
        <v>78</v>
      </c>
      <c r="M7" s="293"/>
      <c r="N7" s="290"/>
      <c r="O7" s="168"/>
      <c r="Q7" s="171"/>
    </row>
    <row r="8" spans="1:17" outlineLevel="1" x14ac:dyDescent="0.25">
      <c r="A8" s="162"/>
      <c r="B8" s="163"/>
      <c r="C8" s="175" t="s">
        <v>79</v>
      </c>
      <c r="D8" s="165"/>
      <c r="E8" s="165"/>
      <c r="F8" s="165"/>
      <c r="G8" s="175" t="s">
        <v>79</v>
      </c>
      <c r="H8" s="165"/>
      <c r="I8" s="165"/>
      <c r="J8" s="165"/>
      <c r="K8" s="165"/>
      <c r="L8" s="165"/>
      <c r="M8" s="165"/>
      <c r="N8" s="165"/>
      <c r="O8" s="176"/>
      <c r="Q8" s="171"/>
    </row>
    <row r="9" spans="1:17" ht="15.75" outlineLevel="1" x14ac:dyDescent="0.25">
      <c r="A9" s="168"/>
      <c r="B9" s="177" t="s">
        <v>46</v>
      </c>
      <c r="C9" s="294" t="s">
        <v>32</v>
      </c>
      <c r="D9" s="295"/>
      <c r="E9" s="178"/>
      <c r="F9" s="179" t="s">
        <v>47</v>
      </c>
      <c r="G9" s="294" t="s">
        <v>270</v>
      </c>
      <c r="H9" s="296"/>
      <c r="I9" s="296"/>
      <c r="J9" s="296"/>
      <c r="K9" s="296"/>
      <c r="L9" s="296"/>
      <c r="M9" s="296"/>
      <c r="N9" s="297"/>
      <c r="O9" s="168"/>
      <c r="Q9" s="171"/>
    </row>
    <row r="10" spans="1:17" outlineLevel="1" x14ac:dyDescent="0.25">
      <c r="A10" s="168"/>
      <c r="B10" s="180" t="s">
        <v>48</v>
      </c>
      <c r="C10" s="281" t="s">
        <v>278</v>
      </c>
      <c r="D10" s="282"/>
      <c r="E10" s="181"/>
      <c r="F10" s="182" t="s">
        <v>49</v>
      </c>
      <c r="G10" s="281" t="s">
        <v>281</v>
      </c>
      <c r="H10" s="283"/>
      <c r="I10" s="283"/>
      <c r="J10" s="283"/>
      <c r="K10" s="283"/>
      <c r="L10" s="283"/>
      <c r="M10" s="283"/>
      <c r="N10" s="284"/>
      <c r="O10" s="168"/>
      <c r="Q10" s="171"/>
    </row>
    <row r="11" spans="1:17" outlineLevel="1" x14ac:dyDescent="0.25">
      <c r="A11" s="168"/>
      <c r="B11" s="183" t="s">
        <v>50</v>
      </c>
      <c r="C11" s="281" t="s">
        <v>86</v>
      </c>
      <c r="D11" s="282"/>
      <c r="E11" s="181"/>
      <c r="F11" s="184" t="s">
        <v>51</v>
      </c>
      <c r="G11" s="281" t="s">
        <v>297</v>
      </c>
      <c r="H11" s="283"/>
      <c r="I11" s="283"/>
      <c r="J11" s="283"/>
      <c r="K11" s="283"/>
      <c r="L11" s="283"/>
      <c r="M11" s="283"/>
      <c r="N11" s="284"/>
      <c r="O11" s="168"/>
      <c r="Q11" s="171"/>
    </row>
    <row r="12" spans="1:17" outlineLevel="1" x14ac:dyDescent="0.25">
      <c r="A12" s="162"/>
      <c r="B12" s="185" t="s">
        <v>80</v>
      </c>
      <c r="C12" s="186"/>
      <c r="D12" s="187"/>
      <c r="E12" s="188"/>
      <c r="F12" s="185" t="s">
        <v>80</v>
      </c>
      <c r="G12" s="189"/>
      <c r="H12" s="189"/>
      <c r="I12" s="189"/>
      <c r="J12" s="189"/>
      <c r="K12" s="189"/>
      <c r="L12" s="189"/>
      <c r="M12" s="189"/>
      <c r="N12" s="189"/>
      <c r="O12" s="176"/>
      <c r="Q12" s="171"/>
    </row>
    <row r="13" spans="1:17" outlineLevel="1" x14ac:dyDescent="0.25">
      <c r="A13" s="168"/>
      <c r="B13" s="180"/>
      <c r="C13" s="281" t="s">
        <v>278</v>
      </c>
      <c r="D13" s="282"/>
      <c r="E13" s="181"/>
      <c r="F13" s="182"/>
      <c r="G13" s="281" t="s">
        <v>281</v>
      </c>
      <c r="H13" s="283"/>
      <c r="I13" s="283"/>
      <c r="J13" s="283"/>
      <c r="K13" s="283"/>
      <c r="L13" s="283"/>
      <c r="M13" s="283"/>
      <c r="N13" s="284"/>
      <c r="O13" s="168"/>
      <c r="Q13" s="171"/>
    </row>
    <row r="14" spans="1:17" outlineLevel="1" x14ac:dyDescent="0.25">
      <c r="A14" s="168"/>
      <c r="B14" s="190"/>
      <c r="C14" s="281" t="s">
        <v>273</v>
      </c>
      <c r="D14" s="285"/>
      <c r="E14" s="181"/>
      <c r="F14" s="191"/>
      <c r="G14" s="281" t="s">
        <v>297</v>
      </c>
      <c r="H14" s="283"/>
      <c r="I14" s="283"/>
      <c r="J14" s="283"/>
      <c r="K14" s="283"/>
      <c r="L14" s="283"/>
      <c r="M14" s="283"/>
      <c r="N14" s="284"/>
      <c r="O14" s="168"/>
      <c r="Q14" s="171"/>
    </row>
    <row r="15" spans="1:17" ht="15.75" outlineLevel="1" x14ac:dyDescent="0.25">
      <c r="A15" s="162"/>
      <c r="B15" s="165"/>
      <c r="C15" s="165"/>
      <c r="D15" s="165"/>
      <c r="E15" s="165"/>
      <c r="F15" s="192" t="s">
        <v>81</v>
      </c>
      <c r="G15" s="175"/>
      <c r="H15" s="175"/>
      <c r="I15" s="175"/>
      <c r="J15" s="165"/>
      <c r="K15" s="165"/>
      <c r="L15" s="165"/>
      <c r="M15" s="193"/>
      <c r="N15" s="163"/>
      <c r="O15" s="176"/>
      <c r="Q15" s="171"/>
    </row>
    <row r="16" spans="1:17" outlineLevel="1" x14ac:dyDescent="0.25">
      <c r="A16" s="162"/>
      <c r="B16" s="194" t="s">
        <v>82</v>
      </c>
      <c r="C16" s="165"/>
      <c r="D16" s="165"/>
      <c r="E16" s="165"/>
      <c r="F16" s="195" t="s">
        <v>55</v>
      </c>
      <c r="G16" s="195" t="s">
        <v>56</v>
      </c>
      <c r="H16" s="195" t="s">
        <v>57</v>
      </c>
      <c r="I16" s="195" t="s">
        <v>58</v>
      </c>
      <c r="J16" s="195" t="s">
        <v>59</v>
      </c>
      <c r="K16" s="298" t="s">
        <v>4</v>
      </c>
      <c r="L16" s="299"/>
      <c r="M16" s="196" t="s">
        <v>60</v>
      </c>
      <c r="N16" s="197" t="s">
        <v>61</v>
      </c>
      <c r="O16" s="168"/>
    </row>
    <row r="17" spans="1:17" ht="18" customHeight="1" outlineLevel="1" x14ac:dyDescent="0.25">
      <c r="A17" s="168"/>
      <c r="B17" s="198" t="s">
        <v>62</v>
      </c>
      <c r="C17" s="199" t="str">
        <f>IF(+C10&gt;"",C10&amp;" - "&amp;G10,"")</f>
        <v>Yang Yixin - Levchuk Sofia</v>
      </c>
      <c r="D17" s="200"/>
      <c r="E17" s="201"/>
      <c r="F17" s="228">
        <v>9</v>
      </c>
      <c r="G17" s="228">
        <v>12</v>
      </c>
      <c r="H17" s="229">
        <v>9</v>
      </c>
      <c r="I17" s="228"/>
      <c r="J17" s="228"/>
      <c r="K17" s="202">
        <f>IF(ISBLANK(F17),"",COUNTIF(F17:J17,"&gt;=0"))</f>
        <v>3</v>
      </c>
      <c r="L17" s="203">
        <f>IF(ISBLANK(F17),"",(IF(LEFT(F17,1)="-",1,0)+IF(LEFT(G17,1)="-",1,0)+IF(LEFT(H17,1)="-",1,0)+IF(LEFT(I17,1)="-",1,0)+IF(LEFT(J17,1)="-",1,0)))</f>
        <v>0</v>
      </c>
      <c r="M17" s="204">
        <f t="shared" ref="M17:N21" si="0">IF(K17=3,1,"")</f>
        <v>1</v>
      </c>
      <c r="N17" s="205" t="str">
        <f t="shared" si="0"/>
        <v/>
      </c>
      <c r="O17" s="168"/>
      <c r="Q17" s="171"/>
    </row>
    <row r="18" spans="1:17" ht="18" customHeight="1" outlineLevel="1" x14ac:dyDescent="0.25">
      <c r="A18" s="168"/>
      <c r="B18" s="198" t="s">
        <v>63</v>
      </c>
      <c r="C18" s="200" t="str">
        <f>IF(C11&gt;"",C11&amp;" - "&amp;G11,"")</f>
        <v>Sinishin Alisa - Fozilova Karina</v>
      </c>
      <c r="D18" s="199"/>
      <c r="E18" s="201"/>
      <c r="F18" s="230">
        <v>4</v>
      </c>
      <c r="G18" s="228">
        <v>6</v>
      </c>
      <c r="H18" s="228">
        <v>8</v>
      </c>
      <c r="I18" s="228"/>
      <c r="J18" s="228"/>
      <c r="K18" s="202">
        <f>IF(ISBLANK(F18),"",COUNTIF(F18:J18,"&gt;=0"))</f>
        <v>3</v>
      </c>
      <c r="L18" s="203">
        <f>IF(ISBLANK(F18),"",(IF(LEFT(F18,1)="-",1,0)+IF(LEFT(G18,1)="-",1,0)+IF(LEFT(H18,1)="-",1,0)+IF(LEFT(I18,1)="-",1,0)+IF(LEFT(J18,1)="-",1,0)))</f>
        <v>0</v>
      </c>
      <c r="M18" s="204">
        <f t="shared" si="0"/>
        <v>1</v>
      </c>
      <c r="N18" s="205" t="str">
        <f t="shared" si="0"/>
        <v/>
      </c>
      <c r="O18" s="168"/>
      <c r="Q18" s="171"/>
    </row>
    <row r="19" spans="1:17" ht="18" customHeight="1" outlineLevel="1" x14ac:dyDescent="0.25">
      <c r="A19" s="168"/>
      <c r="B19" s="206" t="s">
        <v>83</v>
      </c>
      <c r="C19" s="207" t="str">
        <f>IF(C13&gt;"",C13&amp;" / "&amp;C14,"")</f>
        <v>Yang Yixin / Ylinen Sonja</v>
      </c>
      <c r="D19" s="208" t="str">
        <f>IF(G13&gt;"",G13&amp;" / "&amp;G14,"")</f>
        <v>Levchuk Sofia / Fozilova Karina</v>
      </c>
      <c r="E19" s="209"/>
      <c r="F19" s="231">
        <v>-8</v>
      </c>
      <c r="G19" s="232">
        <v>8</v>
      </c>
      <c r="H19" s="233">
        <v>-10</v>
      </c>
      <c r="I19" s="233">
        <v>-9</v>
      </c>
      <c r="J19" s="233"/>
      <c r="K19" s="202">
        <f>IF(ISBLANK(F19),"",COUNTIF(F19:J19,"&gt;=0"))</f>
        <v>1</v>
      </c>
      <c r="L19" s="203">
        <f>IF(ISBLANK(F19),"",(IF(LEFT(F19,1)="-",1,0)+IF(LEFT(G19,1)="-",1,0)+IF(LEFT(H19,1)="-",1,0)+IF(LEFT(I19,1)="-",1,0)+IF(LEFT(J19,1)="-",1,0)))</f>
        <v>3</v>
      </c>
      <c r="M19" s="204" t="str">
        <f t="shared" si="0"/>
        <v/>
      </c>
      <c r="N19" s="205">
        <f t="shared" si="0"/>
        <v>1</v>
      </c>
      <c r="O19" s="168"/>
      <c r="Q19" s="171"/>
    </row>
    <row r="20" spans="1:17" ht="18" customHeight="1" outlineLevel="1" x14ac:dyDescent="0.25">
      <c r="A20" s="168"/>
      <c r="B20" s="198" t="s">
        <v>65</v>
      </c>
      <c r="C20" s="200" t="str">
        <f>IF(+C10&gt;"",C10&amp;" - "&amp;G11,"")</f>
        <v>Yang Yixin - Fozilova Karina</v>
      </c>
      <c r="D20" s="199"/>
      <c r="E20" s="201"/>
      <c r="F20" s="234">
        <v>5</v>
      </c>
      <c r="G20" s="228">
        <v>10</v>
      </c>
      <c r="H20" s="228">
        <v>5</v>
      </c>
      <c r="I20" s="228"/>
      <c r="J20" s="229"/>
      <c r="K20" s="202">
        <f>IF(ISBLANK(F20),"",COUNTIF(F20:J20,"&gt;=0"))</f>
        <v>3</v>
      </c>
      <c r="L20" s="203">
        <f>IF(ISBLANK(F20),"",(IF(LEFT(F20,1)="-",1,0)+IF(LEFT(G20,1)="-",1,0)+IF(LEFT(H20,1)="-",1,0)+IF(LEFT(I20,1)="-",1,0)+IF(LEFT(J20,1)="-",1,0)))</f>
        <v>0</v>
      </c>
      <c r="M20" s="204">
        <f t="shared" si="0"/>
        <v>1</v>
      </c>
      <c r="N20" s="205" t="str">
        <f t="shared" si="0"/>
        <v/>
      </c>
      <c r="O20" s="168"/>
      <c r="Q20" s="171"/>
    </row>
    <row r="21" spans="1:17" ht="18" customHeight="1" outlineLevel="1" thickBot="1" x14ac:dyDescent="0.3">
      <c r="A21" s="168"/>
      <c r="B21" s="198" t="s">
        <v>66</v>
      </c>
      <c r="C21" s="200" t="str">
        <f>IF(+C11&gt;"",C11&amp;" - "&amp;G10,"")</f>
        <v>Sinishin Alisa - Levchuk Sofia</v>
      </c>
      <c r="D21" s="199"/>
      <c r="E21" s="201"/>
      <c r="F21" s="229"/>
      <c r="G21" s="228"/>
      <c r="H21" s="229"/>
      <c r="I21" s="228"/>
      <c r="J21" s="228"/>
      <c r="K21" s="202" t="str">
        <f>IF(ISBLANK(F21),"",COUNTIF(F21:J21,"&gt;=0"))</f>
        <v/>
      </c>
      <c r="L21" s="210" t="str">
        <f>IF(ISBLANK(F21),"",(IF(LEFT(F21,1)="-",1,0)+IF(LEFT(G21,1)="-",1,0)+IF(LEFT(H21,1)="-",1,0)+IF(LEFT(I21,1)="-",1,0)+IF(LEFT(J21,1)="-",1,0)))</f>
        <v/>
      </c>
      <c r="M21" s="204" t="str">
        <f t="shared" si="0"/>
        <v/>
      </c>
      <c r="N21" s="205" t="str">
        <f t="shared" si="0"/>
        <v/>
      </c>
      <c r="O21" s="168"/>
      <c r="Q21" s="171"/>
    </row>
    <row r="22" spans="1:17" ht="16.5" outlineLevel="1" thickBot="1" x14ac:dyDescent="0.3">
      <c r="A22" s="162"/>
      <c r="B22" s="165"/>
      <c r="C22" s="165"/>
      <c r="D22" s="165"/>
      <c r="E22" s="165"/>
      <c r="F22" s="165"/>
      <c r="G22" s="165"/>
      <c r="H22" s="165"/>
      <c r="I22" s="211" t="s">
        <v>67</v>
      </c>
      <c r="J22" s="212"/>
      <c r="K22" s="213" t="str">
        <f>IF(ISBLANK(D17),"",SUM(K17:K21))</f>
        <v/>
      </c>
      <c r="L22" s="214" t="str">
        <f>IF(ISBLANK(E17),"",SUM(L17:L21))</f>
        <v/>
      </c>
      <c r="M22" s="215">
        <f>IF(ISBLANK(F17),"",SUM(M17:M21))</f>
        <v>3</v>
      </c>
      <c r="N22" s="216">
        <f>IF(ISBLANK(F17),"",SUM(N17:N21))</f>
        <v>1</v>
      </c>
      <c r="O22" s="168"/>
      <c r="Q22" s="171"/>
    </row>
    <row r="23" spans="1:17" outlineLevel="1" x14ac:dyDescent="0.25">
      <c r="A23" s="162"/>
      <c r="B23" s="164" t="s">
        <v>68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76"/>
      <c r="Q23" s="171"/>
    </row>
    <row r="24" spans="1:17" outlineLevel="1" x14ac:dyDescent="0.25">
      <c r="A24" s="162"/>
      <c r="B24" s="217" t="s">
        <v>69</v>
      </c>
      <c r="C24" s="217"/>
      <c r="D24" s="217" t="s">
        <v>70</v>
      </c>
      <c r="E24" s="94"/>
      <c r="F24" s="217"/>
      <c r="G24" s="217" t="s">
        <v>17</v>
      </c>
      <c r="H24" s="94"/>
      <c r="I24" s="217"/>
      <c r="J24" s="218" t="s">
        <v>71</v>
      </c>
      <c r="K24" s="163"/>
      <c r="L24" s="165"/>
      <c r="M24" s="165"/>
      <c r="N24" s="165"/>
      <c r="O24" s="176"/>
      <c r="Q24" s="171"/>
    </row>
    <row r="25" spans="1:17" ht="18.75" outlineLevel="1" thickBot="1" x14ac:dyDescent="0.3">
      <c r="A25" s="162"/>
      <c r="B25" s="165"/>
      <c r="C25" s="165"/>
      <c r="D25" s="165"/>
      <c r="E25" s="165"/>
      <c r="F25" s="165"/>
      <c r="G25" s="165"/>
      <c r="H25" s="165"/>
      <c r="I25" s="165"/>
      <c r="J25" s="300" t="str">
        <f>IF(M22=3,C9,IF(N22=3,G9,""))</f>
        <v>PT Espoo</v>
      </c>
      <c r="K25" s="301"/>
      <c r="L25" s="301"/>
      <c r="M25" s="301"/>
      <c r="N25" s="302"/>
      <c r="O25" s="168"/>
      <c r="Q25" s="171"/>
    </row>
    <row r="26" spans="1:17" ht="18" outlineLevel="1" x14ac:dyDescent="0.25">
      <c r="A26" s="219"/>
      <c r="B26" s="220"/>
      <c r="C26" s="220"/>
      <c r="D26" s="220"/>
      <c r="E26" s="220"/>
      <c r="F26" s="220"/>
      <c r="G26" s="220"/>
      <c r="H26" s="220"/>
      <c r="I26" s="220"/>
      <c r="J26" s="221"/>
      <c r="K26" s="221"/>
      <c r="L26" s="221"/>
      <c r="M26" s="221"/>
      <c r="N26" s="221"/>
      <c r="O26" s="222"/>
      <c r="Q26" s="171"/>
    </row>
    <row r="27" spans="1:17" s="154" customFormat="1" ht="11.25" x14ac:dyDescent="0.2"/>
    <row r="28" spans="1:17" ht="18.75" x14ac:dyDescent="0.3">
      <c r="A28" s="155" t="s">
        <v>372</v>
      </c>
    </row>
    <row r="29" spans="1:17" ht="15.75" outlineLevel="1" x14ac:dyDescent="0.25">
      <c r="A29" s="156"/>
      <c r="B29" s="157"/>
      <c r="C29" s="158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60"/>
      <c r="Q29" s="161" t="s">
        <v>72</v>
      </c>
    </row>
    <row r="30" spans="1:17" ht="15.75" outlineLevel="1" x14ac:dyDescent="0.25">
      <c r="A30" s="162"/>
      <c r="B30" s="163"/>
      <c r="C30" s="164" t="s">
        <v>73</v>
      </c>
      <c r="D30" s="165"/>
      <c r="E30" s="165"/>
      <c r="F30" s="163"/>
      <c r="G30" s="166" t="s">
        <v>40</v>
      </c>
      <c r="H30" s="167"/>
      <c r="I30" s="286" t="s">
        <v>304</v>
      </c>
      <c r="J30" s="287"/>
      <c r="K30" s="287"/>
      <c r="L30" s="287"/>
      <c r="M30" s="287"/>
      <c r="N30" s="288"/>
      <c r="O30" s="168"/>
      <c r="Q30" s="161" t="s">
        <v>74</v>
      </c>
    </row>
    <row r="31" spans="1:17" ht="17.25" customHeight="1" outlineLevel="1" x14ac:dyDescent="0.3">
      <c r="A31" s="162"/>
      <c r="B31" s="169"/>
      <c r="C31" s="170" t="s">
        <v>75</v>
      </c>
      <c r="D31" s="165"/>
      <c r="E31" s="165"/>
      <c r="F31" s="163"/>
      <c r="G31" s="166" t="s">
        <v>41</v>
      </c>
      <c r="H31" s="167"/>
      <c r="I31" s="286" t="s">
        <v>25</v>
      </c>
      <c r="J31" s="287"/>
      <c r="K31" s="287"/>
      <c r="L31" s="287"/>
      <c r="M31" s="287"/>
      <c r="N31" s="288"/>
      <c r="O31" s="168"/>
      <c r="Q31" s="171"/>
    </row>
    <row r="32" spans="1:17" outlineLevel="1" x14ac:dyDescent="0.25">
      <c r="A32" s="162"/>
      <c r="B32" s="165"/>
      <c r="C32" s="172" t="s">
        <v>76</v>
      </c>
      <c r="D32" s="165"/>
      <c r="E32" s="165"/>
      <c r="F32" s="165"/>
      <c r="G32" s="166" t="s">
        <v>42</v>
      </c>
      <c r="H32" s="173"/>
      <c r="I32" s="289" t="s">
        <v>108</v>
      </c>
      <c r="J32" s="289"/>
      <c r="K32" s="289"/>
      <c r="L32" s="289"/>
      <c r="M32" s="289"/>
      <c r="N32" s="290"/>
      <c r="O32" s="168"/>
      <c r="Q32" s="171"/>
    </row>
    <row r="33" spans="1:17" ht="15.75" outlineLevel="1" x14ac:dyDescent="0.25">
      <c r="A33" s="162"/>
      <c r="B33" s="165"/>
      <c r="C33" s="165"/>
      <c r="D33" s="165"/>
      <c r="E33" s="165"/>
      <c r="F33" s="165"/>
      <c r="G33" s="166" t="s">
        <v>77</v>
      </c>
      <c r="H33" s="167"/>
      <c r="I33" s="291">
        <v>43533</v>
      </c>
      <c r="J33" s="292"/>
      <c r="K33" s="292"/>
      <c r="L33" s="174" t="s">
        <v>78</v>
      </c>
      <c r="M33" s="293"/>
      <c r="N33" s="290"/>
      <c r="O33" s="168"/>
      <c r="Q33" s="171"/>
    </row>
    <row r="34" spans="1:17" outlineLevel="1" x14ac:dyDescent="0.25">
      <c r="A34" s="162"/>
      <c r="B34" s="163"/>
      <c r="C34" s="175" t="s">
        <v>79</v>
      </c>
      <c r="D34" s="165"/>
      <c r="E34" s="165"/>
      <c r="F34" s="165"/>
      <c r="G34" s="175" t="s">
        <v>79</v>
      </c>
      <c r="H34" s="165"/>
      <c r="I34" s="165"/>
      <c r="J34" s="165"/>
      <c r="K34" s="165"/>
      <c r="L34" s="165"/>
      <c r="M34" s="165"/>
      <c r="N34" s="165"/>
      <c r="O34" s="176"/>
      <c r="Q34" s="171"/>
    </row>
    <row r="35" spans="1:17" ht="15.75" outlineLevel="1" x14ac:dyDescent="0.25">
      <c r="A35" s="168"/>
      <c r="B35" s="177" t="s">
        <v>46</v>
      </c>
      <c r="C35" s="294" t="s">
        <v>32</v>
      </c>
      <c r="D35" s="295"/>
      <c r="E35" s="178"/>
      <c r="F35" s="179" t="s">
        <v>47</v>
      </c>
      <c r="G35" s="294" t="s">
        <v>181</v>
      </c>
      <c r="H35" s="296"/>
      <c r="I35" s="296"/>
      <c r="J35" s="296"/>
      <c r="K35" s="296"/>
      <c r="L35" s="296"/>
      <c r="M35" s="296"/>
      <c r="N35" s="297"/>
      <c r="O35" s="168"/>
      <c r="Q35" s="171"/>
    </row>
    <row r="36" spans="1:17" outlineLevel="1" x14ac:dyDescent="0.25">
      <c r="A36" s="168"/>
      <c r="B36" s="180" t="s">
        <v>48</v>
      </c>
      <c r="C36" s="281" t="s">
        <v>278</v>
      </c>
      <c r="D36" s="282"/>
      <c r="E36" s="181"/>
      <c r="F36" s="182" t="s">
        <v>49</v>
      </c>
      <c r="G36" s="281" t="s">
        <v>267</v>
      </c>
      <c r="H36" s="283"/>
      <c r="I36" s="283"/>
      <c r="J36" s="283"/>
      <c r="K36" s="283"/>
      <c r="L36" s="283"/>
      <c r="M36" s="283"/>
      <c r="N36" s="284"/>
      <c r="O36" s="168"/>
      <c r="Q36" s="171"/>
    </row>
    <row r="37" spans="1:17" outlineLevel="1" x14ac:dyDescent="0.25">
      <c r="A37" s="168"/>
      <c r="B37" s="183" t="s">
        <v>50</v>
      </c>
      <c r="C37" s="281" t="s">
        <v>86</v>
      </c>
      <c r="D37" s="282"/>
      <c r="E37" s="181"/>
      <c r="F37" s="184" t="s">
        <v>51</v>
      </c>
      <c r="G37" s="281" t="s">
        <v>285</v>
      </c>
      <c r="H37" s="283"/>
      <c r="I37" s="283"/>
      <c r="J37" s="283"/>
      <c r="K37" s="283"/>
      <c r="L37" s="283"/>
      <c r="M37" s="283"/>
      <c r="N37" s="284"/>
      <c r="O37" s="168"/>
      <c r="Q37" s="171"/>
    </row>
    <row r="38" spans="1:17" outlineLevel="1" x14ac:dyDescent="0.25">
      <c r="A38" s="162"/>
      <c r="B38" s="185" t="s">
        <v>80</v>
      </c>
      <c r="C38" s="186"/>
      <c r="D38" s="187"/>
      <c r="E38" s="188"/>
      <c r="F38" s="185" t="s">
        <v>80</v>
      </c>
      <c r="G38" s="189"/>
      <c r="H38" s="189"/>
      <c r="I38" s="189"/>
      <c r="J38" s="189"/>
      <c r="K38" s="189"/>
      <c r="L38" s="189"/>
      <c r="M38" s="189"/>
      <c r="N38" s="189"/>
      <c r="O38" s="176"/>
      <c r="Q38" s="171"/>
    </row>
    <row r="39" spans="1:17" outlineLevel="1" x14ac:dyDescent="0.25">
      <c r="A39" s="168"/>
      <c r="B39" s="180"/>
      <c r="C39" s="281" t="s">
        <v>278</v>
      </c>
      <c r="D39" s="282"/>
      <c r="E39" s="181"/>
      <c r="F39" s="182"/>
      <c r="G39" s="281" t="s">
        <v>267</v>
      </c>
      <c r="H39" s="283"/>
      <c r="I39" s="283"/>
      <c r="J39" s="283"/>
      <c r="K39" s="283"/>
      <c r="L39" s="283"/>
      <c r="M39" s="283"/>
      <c r="N39" s="284"/>
      <c r="O39" s="168"/>
      <c r="Q39" s="171"/>
    </row>
    <row r="40" spans="1:17" outlineLevel="1" x14ac:dyDescent="0.25">
      <c r="A40" s="168"/>
      <c r="B40" s="190"/>
      <c r="C40" s="281" t="s">
        <v>273</v>
      </c>
      <c r="D40" s="285"/>
      <c r="E40" s="181"/>
      <c r="F40" s="191"/>
      <c r="G40" s="281" t="s">
        <v>285</v>
      </c>
      <c r="H40" s="283"/>
      <c r="I40" s="283"/>
      <c r="J40" s="283"/>
      <c r="K40" s="283"/>
      <c r="L40" s="283"/>
      <c r="M40" s="283"/>
      <c r="N40" s="284"/>
      <c r="O40" s="168"/>
      <c r="Q40" s="171"/>
    </row>
    <row r="41" spans="1:17" ht="15.75" outlineLevel="1" x14ac:dyDescent="0.25">
      <c r="A41" s="162"/>
      <c r="B41" s="165"/>
      <c r="C41" s="165"/>
      <c r="D41" s="165"/>
      <c r="E41" s="165"/>
      <c r="F41" s="192" t="s">
        <v>81</v>
      </c>
      <c r="G41" s="175"/>
      <c r="H41" s="175"/>
      <c r="I41" s="175"/>
      <c r="J41" s="165"/>
      <c r="K41" s="165"/>
      <c r="L41" s="165"/>
      <c r="M41" s="193"/>
      <c r="N41" s="163"/>
      <c r="O41" s="176"/>
      <c r="Q41" s="171"/>
    </row>
    <row r="42" spans="1:17" outlineLevel="1" x14ac:dyDescent="0.25">
      <c r="A42" s="162"/>
      <c r="B42" s="194" t="s">
        <v>82</v>
      </c>
      <c r="C42" s="165"/>
      <c r="D42" s="165"/>
      <c r="E42" s="165"/>
      <c r="F42" s="195" t="s">
        <v>55</v>
      </c>
      <c r="G42" s="195" t="s">
        <v>56</v>
      </c>
      <c r="H42" s="195" t="s">
        <v>57</v>
      </c>
      <c r="I42" s="195" t="s">
        <v>58</v>
      </c>
      <c r="J42" s="195" t="s">
        <v>59</v>
      </c>
      <c r="K42" s="298" t="s">
        <v>4</v>
      </c>
      <c r="L42" s="299"/>
      <c r="M42" s="196" t="s">
        <v>60</v>
      </c>
      <c r="N42" s="197" t="s">
        <v>61</v>
      </c>
      <c r="O42" s="168"/>
    </row>
    <row r="43" spans="1:17" ht="18" customHeight="1" outlineLevel="1" x14ac:dyDescent="0.25">
      <c r="A43" s="168"/>
      <c r="B43" s="198" t="s">
        <v>62</v>
      </c>
      <c r="C43" s="199" t="str">
        <f t="shared" ref="C43" si="1">IF(+C36&gt;"",C36&amp;" - "&amp;G36,"")</f>
        <v>Yang Yixin - Räsänen Veera</v>
      </c>
      <c r="D43" s="200"/>
      <c r="E43" s="201"/>
      <c r="F43" s="228">
        <v>6</v>
      </c>
      <c r="G43" s="228">
        <v>7</v>
      </c>
      <c r="H43" s="229">
        <v>5</v>
      </c>
      <c r="I43" s="228"/>
      <c r="J43" s="228"/>
      <c r="K43" s="202">
        <f t="shared" ref="K43:K47" si="2">IF(ISBLANK(F43),"",COUNTIF(F43:J43,"&gt;=0"))</f>
        <v>3</v>
      </c>
      <c r="L43" s="203">
        <f t="shared" ref="L43:L47" si="3">IF(ISBLANK(F43),"",(IF(LEFT(F43,1)="-",1,0)+IF(LEFT(G43,1)="-",1,0)+IF(LEFT(H43,1)="-",1,0)+IF(LEFT(I43,1)="-",1,0)+IF(LEFT(J43,1)="-",1,0)))</f>
        <v>0</v>
      </c>
      <c r="M43" s="204">
        <f t="shared" ref="M43:N47" si="4">IF(K43=3,1,"")</f>
        <v>1</v>
      </c>
      <c r="N43" s="205" t="str">
        <f t="shared" si="4"/>
        <v/>
      </c>
      <c r="O43" s="168"/>
      <c r="Q43" s="171"/>
    </row>
    <row r="44" spans="1:17" ht="18" customHeight="1" outlineLevel="1" x14ac:dyDescent="0.25">
      <c r="A44" s="168"/>
      <c r="B44" s="198" t="s">
        <v>63</v>
      </c>
      <c r="C44" s="200" t="str">
        <f t="shared" ref="C44" si="5">IF(C37&gt;"",C37&amp;" - "&amp;G37,"")</f>
        <v>Sinishin Alisa - Holmström Angelina</v>
      </c>
      <c r="D44" s="199"/>
      <c r="E44" s="201"/>
      <c r="F44" s="230">
        <v>3</v>
      </c>
      <c r="G44" s="228">
        <v>3</v>
      </c>
      <c r="H44" s="228">
        <v>8</v>
      </c>
      <c r="I44" s="228"/>
      <c r="J44" s="228"/>
      <c r="K44" s="202">
        <f t="shared" si="2"/>
        <v>3</v>
      </c>
      <c r="L44" s="203">
        <f t="shared" si="3"/>
        <v>0</v>
      </c>
      <c r="M44" s="204">
        <f t="shared" si="4"/>
        <v>1</v>
      </c>
      <c r="N44" s="205" t="str">
        <f t="shared" si="4"/>
        <v/>
      </c>
      <c r="O44" s="168"/>
      <c r="Q44" s="171"/>
    </row>
    <row r="45" spans="1:17" ht="18" customHeight="1" outlineLevel="1" x14ac:dyDescent="0.25">
      <c r="A45" s="168"/>
      <c r="B45" s="206" t="s">
        <v>83</v>
      </c>
      <c r="C45" s="207" t="str">
        <f t="shared" ref="C45" si="6">IF(C39&gt;"",C39&amp;" / "&amp;C40,"")</f>
        <v>Yang Yixin / Ylinen Sonja</v>
      </c>
      <c r="D45" s="208" t="str">
        <f t="shared" ref="D45" si="7">IF(G39&gt;"",G39&amp;" / "&amp;G40,"")</f>
        <v>Räsänen Veera / Holmström Angelina</v>
      </c>
      <c r="E45" s="209"/>
      <c r="F45" s="231">
        <v>-10</v>
      </c>
      <c r="G45" s="232">
        <v>-10</v>
      </c>
      <c r="H45" s="233">
        <v>9</v>
      </c>
      <c r="I45" s="233">
        <v>-9</v>
      </c>
      <c r="J45" s="233"/>
      <c r="K45" s="202">
        <f t="shared" si="2"/>
        <v>1</v>
      </c>
      <c r="L45" s="203">
        <f t="shared" si="3"/>
        <v>3</v>
      </c>
      <c r="M45" s="204" t="str">
        <f t="shared" si="4"/>
        <v/>
      </c>
      <c r="N45" s="205">
        <f t="shared" si="4"/>
        <v>1</v>
      </c>
      <c r="O45" s="168"/>
      <c r="Q45" s="171"/>
    </row>
    <row r="46" spans="1:17" ht="18" customHeight="1" outlineLevel="1" x14ac:dyDescent="0.25">
      <c r="A46" s="168"/>
      <c r="B46" s="198" t="s">
        <v>65</v>
      </c>
      <c r="C46" s="200" t="str">
        <f t="shared" ref="C46" si="8">IF(+C36&gt;"",C36&amp;" - "&amp;G37,"")</f>
        <v>Yang Yixin - Holmström Angelina</v>
      </c>
      <c r="D46" s="199"/>
      <c r="E46" s="201"/>
      <c r="F46" s="234">
        <v>2</v>
      </c>
      <c r="G46" s="228">
        <v>3</v>
      </c>
      <c r="H46" s="228">
        <v>5</v>
      </c>
      <c r="I46" s="228"/>
      <c r="J46" s="229"/>
      <c r="K46" s="202">
        <f t="shared" si="2"/>
        <v>3</v>
      </c>
      <c r="L46" s="203">
        <f t="shared" si="3"/>
        <v>0</v>
      </c>
      <c r="M46" s="204">
        <f t="shared" si="4"/>
        <v>1</v>
      </c>
      <c r="N46" s="205" t="str">
        <f t="shared" si="4"/>
        <v/>
      </c>
      <c r="O46" s="168"/>
      <c r="Q46" s="171"/>
    </row>
    <row r="47" spans="1:17" ht="18" customHeight="1" outlineLevel="1" thickBot="1" x14ac:dyDescent="0.3">
      <c r="A47" s="168"/>
      <c r="B47" s="198" t="s">
        <v>66</v>
      </c>
      <c r="C47" s="200" t="str">
        <f t="shared" ref="C47" si="9">IF(+C37&gt;"",C37&amp;" - "&amp;G36,"")</f>
        <v>Sinishin Alisa - Räsänen Veera</v>
      </c>
      <c r="D47" s="199"/>
      <c r="E47" s="201"/>
      <c r="F47" s="229"/>
      <c r="G47" s="228"/>
      <c r="H47" s="229"/>
      <c r="I47" s="228"/>
      <c r="J47" s="228"/>
      <c r="K47" s="202" t="str">
        <f t="shared" si="2"/>
        <v/>
      </c>
      <c r="L47" s="210" t="str">
        <f t="shared" si="3"/>
        <v/>
      </c>
      <c r="M47" s="204" t="str">
        <f t="shared" si="4"/>
        <v/>
      </c>
      <c r="N47" s="205" t="str">
        <f t="shared" si="4"/>
        <v/>
      </c>
      <c r="O47" s="168"/>
      <c r="Q47" s="171"/>
    </row>
    <row r="48" spans="1:17" ht="16.5" outlineLevel="1" thickBot="1" x14ac:dyDescent="0.3">
      <c r="A48" s="162"/>
      <c r="B48" s="165"/>
      <c r="C48" s="165"/>
      <c r="D48" s="165"/>
      <c r="E48" s="165"/>
      <c r="F48" s="165"/>
      <c r="G48" s="165"/>
      <c r="H48" s="165"/>
      <c r="I48" s="211" t="s">
        <v>67</v>
      </c>
      <c r="J48" s="212"/>
      <c r="K48" s="213" t="str">
        <f t="shared" ref="K48:M48" si="10">IF(ISBLANK(D43),"",SUM(K43:K47))</f>
        <v/>
      </c>
      <c r="L48" s="214" t="str">
        <f t="shared" si="10"/>
        <v/>
      </c>
      <c r="M48" s="215">
        <f t="shared" si="10"/>
        <v>3</v>
      </c>
      <c r="N48" s="216">
        <f t="shared" ref="N48" si="11">IF(ISBLANK(F43),"",SUM(N43:N47))</f>
        <v>1</v>
      </c>
      <c r="O48" s="168"/>
      <c r="Q48" s="171"/>
    </row>
    <row r="49" spans="1:17" outlineLevel="1" x14ac:dyDescent="0.25">
      <c r="A49" s="162"/>
      <c r="B49" s="164" t="s">
        <v>68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76"/>
      <c r="Q49" s="171"/>
    </row>
    <row r="50" spans="1:17" outlineLevel="1" x14ac:dyDescent="0.25">
      <c r="A50" s="162"/>
      <c r="B50" s="217" t="s">
        <v>69</v>
      </c>
      <c r="C50" s="217"/>
      <c r="D50" s="217" t="s">
        <v>70</v>
      </c>
      <c r="E50" s="94"/>
      <c r="F50" s="217"/>
      <c r="G50" s="217" t="s">
        <v>17</v>
      </c>
      <c r="H50" s="94"/>
      <c r="I50" s="217"/>
      <c r="J50" s="218" t="s">
        <v>71</v>
      </c>
      <c r="K50" s="163"/>
      <c r="L50" s="165"/>
      <c r="M50" s="165"/>
      <c r="N50" s="165"/>
      <c r="O50" s="176"/>
      <c r="Q50" s="171"/>
    </row>
    <row r="51" spans="1:17" ht="18.75" outlineLevel="1" thickBot="1" x14ac:dyDescent="0.3">
      <c r="A51" s="162"/>
      <c r="B51" s="165"/>
      <c r="C51" s="165"/>
      <c r="D51" s="165"/>
      <c r="E51" s="165"/>
      <c r="F51" s="165"/>
      <c r="G51" s="165"/>
      <c r="H51" s="165"/>
      <c r="I51" s="165"/>
      <c r="J51" s="300" t="str">
        <f t="shared" ref="J51" si="12">IF(M48=3,C35,IF(N48=3,G35,""))</f>
        <v>PT Espoo</v>
      </c>
      <c r="K51" s="301"/>
      <c r="L51" s="301"/>
      <c r="M51" s="301"/>
      <c r="N51" s="302"/>
      <c r="O51" s="168"/>
      <c r="Q51" s="171"/>
    </row>
    <row r="52" spans="1:17" ht="18" outlineLevel="1" x14ac:dyDescent="0.25">
      <c r="A52" s="219"/>
      <c r="B52" s="220"/>
      <c r="C52" s="220"/>
      <c r="D52" s="220"/>
      <c r="E52" s="220"/>
      <c r="F52" s="220"/>
      <c r="G52" s="220"/>
      <c r="H52" s="220"/>
      <c r="I52" s="220"/>
      <c r="J52" s="221"/>
      <c r="K52" s="221"/>
      <c r="L52" s="221"/>
      <c r="M52" s="221"/>
      <c r="N52" s="221"/>
      <c r="O52" s="222"/>
      <c r="Q52" s="171"/>
    </row>
    <row r="53" spans="1:17" s="154" customFormat="1" ht="11.25" x14ac:dyDescent="0.2"/>
    <row r="54" spans="1:17" ht="18.75" x14ac:dyDescent="0.3">
      <c r="A54" s="155" t="s">
        <v>414</v>
      </c>
    </row>
    <row r="55" spans="1:17" ht="15.75" outlineLevel="1" x14ac:dyDescent="0.25">
      <c r="A55" s="156"/>
      <c r="B55" s="157"/>
      <c r="C55" s="158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60"/>
      <c r="Q55" s="161" t="s">
        <v>72</v>
      </c>
    </row>
    <row r="56" spans="1:17" ht="15.75" outlineLevel="1" x14ac:dyDescent="0.25">
      <c r="A56" s="162"/>
      <c r="B56" s="163"/>
      <c r="C56" s="164" t="s">
        <v>73</v>
      </c>
      <c r="D56" s="165"/>
      <c r="E56" s="165"/>
      <c r="F56" s="163"/>
      <c r="G56" s="166" t="s">
        <v>40</v>
      </c>
      <c r="H56" s="167"/>
      <c r="I56" s="286" t="s">
        <v>304</v>
      </c>
      <c r="J56" s="287"/>
      <c r="K56" s="287"/>
      <c r="L56" s="287"/>
      <c r="M56" s="287"/>
      <c r="N56" s="288"/>
      <c r="O56" s="168"/>
      <c r="Q56" s="161" t="s">
        <v>74</v>
      </c>
    </row>
    <row r="57" spans="1:17" ht="17.25" customHeight="1" outlineLevel="1" x14ac:dyDescent="0.3">
      <c r="A57" s="162"/>
      <c r="B57" s="169"/>
      <c r="C57" s="170" t="s">
        <v>75</v>
      </c>
      <c r="D57" s="165"/>
      <c r="E57" s="165"/>
      <c r="F57" s="163"/>
      <c r="G57" s="166" t="s">
        <v>41</v>
      </c>
      <c r="H57" s="167"/>
      <c r="I57" s="286" t="s">
        <v>25</v>
      </c>
      <c r="J57" s="287"/>
      <c r="K57" s="287"/>
      <c r="L57" s="287"/>
      <c r="M57" s="287"/>
      <c r="N57" s="288"/>
      <c r="O57" s="168"/>
      <c r="Q57" s="171"/>
    </row>
    <row r="58" spans="1:17" outlineLevel="1" x14ac:dyDescent="0.25">
      <c r="A58" s="162"/>
      <c r="B58" s="165"/>
      <c r="C58" s="172" t="s">
        <v>76</v>
      </c>
      <c r="D58" s="165"/>
      <c r="E58" s="165"/>
      <c r="F58" s="165"/>
      <c r="G58" s="166" t="s">
        <v>42</v>
      </c>
      <c r="H58" s="173"/>
      <c r="I58" s="289" t="s">
        <v>108</v>
      </c>
      <c r="J58" s="289"/>
      <c r="K58" s="289"/>
      <c r="L58" s="289"/>
      <c r="M58" s="289"/>
      <c r="N58" s="290"/>
      <c r="O58" s="168"/>
      <c r="Q58" s="171"/>
    </row>
    <row r="59" spans="1:17" ht="15.75" outlineLevel="1" x14ac:dyDescent="0.25">
      <c r="A59" s="162"/>
      <c r="B59" s="165"/>
      <c r="C59" s="165"/>
      <c r="D59" s="165"/>
      <c r="E59" s="165"/>
      <c r="F59" s="165"/>
      <c r="G59" s="166" t="s">
        <v>77</v>
      </c>
      <c r="H59" s="167"/>
      <c r="I59" s="291">
        <v>43533</v>
      </c>
      <c r="J59" s="292"/>
      <c r="K59" s="292"/>
      <c r="L59" s="174" t="s">
        <v>78</v>
      </c>
      <c r="M59" s="293"/>
      <c r="N59" s="290"/>
      <c r="O59" s="168"/>
      <c r="Q59" s="171"/>
    </row>
    <row r="60" spans="1:17" outlineLevel="1" x14ac:dyDescent="0.25">
      <c r="A60" s="162"/>
      <c r="B60" s="163"/>
      <c r="C60" s="175" t="s">
        <v>79</v>
      </c>
      <c r="D60" s="165"/>
      <c r="E60" s="165"/>
      <c r="F60" s="165"/>
      <c r="G60" s="175" t="s">
        <v>79</v>
      </c>
      <c r="H60" s="165"/>
      <c r="I60" s="165"/>
      <c r="J60" s="165"/>
      <c r="K60" s="165"/>
      <c r="L60" s="165"/>
      <c r="M60" s="165"/>
      <c r="N60" s="165"/>
      <c r="O60" s="176"/>
      <c r="Q60" s="171"/>
    </row>
    <row r="61" spans="1:17" ht="15.75" outlineLevel="1" x14ac:dyDescent="0.25">
      <c r="A61" s="168"/>
      <c r="B61" s="177" t="s">
        <v>46</v>
      </c>
      <c r="C61" s="294" t="s">
        <v>270</v>
      </c>
      <c r="D61" s="295"/>
      <c r="E61" s="178"/>
      <c r="F61" s="179" t="s">
        <v>47</v>
      </c>
      <c r="G61" s="294" t="s">
        <v>181</v>
      </c>
      <c r="H61" s="296"/>
      <c r="I61" s="296"/>
      <c r="J61" s="296"/>
      <c r="K61" s="296"/>
      <c r="L61" s="296"/>
      <c r="M61" s="296"/>
      <c r="N61" s="297"/>
      <c r="O61" s="168"/>
      <c r="Q61" s="171"/>
    </row>
    <row r="62" spans="1:17" outlineLevel="1" x14ac:dyDescent="0.25">
      <c r="A62" s="168"/>
      <c r="B62" s="180" t="s">
        <v>48</v>
      </c>
      <c r="C62" s="281" t="s">
        <v>297</v>
      </c>
      <c r="D62" s="282"/>
      <c r="E62" s="181"/>
      <c r="F62" s="182" t="s">
        <v>49</v>
      </c>
      <c r="G62" s="281" t="s">
        <v>285</v>
      </c>
      <c r="H62" s="283"/>
      <c r="I62" s="283"/>
      <c r="J62" s="283"/>
      <c r="K62" s="283"/>
      <c r="L62" s="283"/>
      <c r="M62" s="283"/>
      <c r="N62" s="284"/>
      <c r="O62" s="168"/>
      <c r="Q62" s="171"/>
    </row>
    <row r="63" spans="1:17" outlineLevel="1" x14ac:dyDescent="0.25">
      <c r="A63" s="168"/>
      <c r="B63" s="183" t="s">
        <v>50</v>
      </c>
      <c r="C63" s="281" t="s">
        <v>281</v>
      </c>
      <c r="D63" s="282"/>
      <c r="E63" s="181"/>
      <c r="F63" s="184" t="s">
        <v>51</v>
      </c>
      <c r="G63" s="281" t="s">
        <v>267</v>
      </c>
      <c r="H63" s="283"/>
      <c r="I63" s="283"/>
      <c r="J63" s="283"/>
      <c r="K63" s="283"/>
      <c r="L63" s="283"/>
      <c r="M63" s="283"/>
      <c r="N63" s="284"/>
      <c r="O63" s="168"/>
      <c r="Q63" s="171"/>
    </row>
    <row r="64" spans="1:17" outlineLevel="1" x14ac:dyDescent="0.25">
      <c r="A64" s="162"/>
      <c r="B64" s="185" t="s">
        <v>80</v>
      </c>
      <c r="C64" s="186"/>
      <c r="D64" s="187"/>
      <c r="E64" s="188"/>
      <c r="F64" s="185" t="s">
        <v>80</v>
      </c>
      <c r="G64" s="189"/>
      <c r="H64" s="189"/>
      <c r="I64" s="189"/>
      <c r="J64" s="189"/>
      <c r="K64" s="189"/>
      <c r="L64" s="189"/>
      <c r="M64" s="189"/>
      <c r="N64" s="189"/>
      <c r="O64" s="176"/>
      <c r="Q64" s="171"/>
    </row>
    <row r="65" spans="1:17" outlineLevel="1" x14ac:dyDescent="0.25">
      <c r="A65" s="168"/>
      <c r="B65" s="180"/>
      <c r="C65" s="281" t="s">
        <v>297</v>
      </c>
      <c r="D65" s="282"/>
      <c r="E65" s="181"/>
      <c r="F65" s="182"/>
      <c r="G65" s="281" t="s">
        <v>285</v>
      </c>
      <c r="H65" s="283"/>
      <c r="I65" s="283"/>
      <c r="J65" s="283"/>
      <c r="K65" s="283"/>
      <c r="L65" s="283"/>
      <c r="M65" s="283"/>
      <c r="N65" s="284"/>
      <c r="O65" s="168"/>
      <c r="Q65" s="171"/>
    </row>
    <row r="66" spans="1:17" outlineLevel="1" x14ac:dyDescent="0.25">
      <c r="A66" s="168"/>
      <c r="B66" s="190"/>
      <c r="C66" s="281" t="s">
        <v>281</v>
      </c>
      <c r="D66" s="282"/>
      <c r="E66" s="181"/>
      <c r="F66" s="191"/>
      <c r="G66" s="281" t="s">
        <v>267</v>
      </c>
      <c r="H66" s="283"/>
      <c r="I66" s="283"/>
      <c r="J66" s="283"/>
      <c r="K66" s="283"/>
      <c r="L66" s="283"/>
      <c r="M66" s="283"/>
      <c r="N66" s="284"/>
      <c r="O66" s="168"/>
      <c r="Q66" s="171"/>
    </row>
    <row r="67" spans="1:17" ht="15.75" outlineLevel="1" x14ac:dyDescent="0.25">
      <c r="A67" s="162"/>
      <c r="B67" s="165"/>
      <c r="C67" s="165"/>
      <c r="D67" s="165"/>
      <c r="E67" s="165"/>
      <c r="F67" s="192" t="s">
        <v>81</v>
      </c>
      <c r="G67" s="175"/>
      <c r="H67" s="175"/>
      <c r="I67" s="175"/>
      <c r="J67" s="165"/>
      <c r="K67" s="165"/>
      <c r="L67" s="165"/>
      <c r="M67" s="193"/>
      <c r="N67" s="163"/>
      <c r="O67" s="176"/>
      <c r="Q67" s="171"/>
    </row>
    <row r="68" spans="1:17" outlineLevel="1" x14ac:dyDescent="0.25">
      <c r="A68" s="162"/>
      <c r="B68" s="194" t="s">
        <v>82</v>
      </c>
      <c r="C68" s="165"/>
      <c r="D68" s="165"/>
      <c r="E68" s="165"/>
      <c r="F68" s="195" t="s">
        <v>55</v>
      </c>
      <c r="G68" s="195" t="s">
        <v>56</v>
      </c>
      <c r="H68" s="195" t="s">
        <v>57</v>
      </c>
      <c r="I68" s="195" t="s">
        <v>58</v>
      </c>
      <c r="J68" s="195" t="s">
        <v>59</v>
      </c>
      <c r="K68" s="298" t="s">
        <v>4</v>
      </c>
      <c r="L68" s="299"/>
      <c r="M68" s="196" t="s">
        <v>60</v>
      </c>
      <c r="N68" s="197" t="s">
        <v>61</v>
      </c>
      <c r="O68" s="168"/>
    </row>
    <row r="69" spans="1:17" ht="18" customHeight="1" outlineLevel="1" x14ac:dyDescent="0.25">
      <c r="A69" s="168"/>
      <c r="B69" s="198" t="s">
        <v>62</v>
      </c>
      <c r="C69" s="199" t="str">
        <f t="shared" ref="C69" si="13">IF(+C62&gt;"",C62&amp;" - "&amp;G62,"")</f>
        <v>Fozilova Karina - Holmström Angelina</v>
      </c>
      <c r="D69" s="200"/>
      <c r="E69" s="201"/>
      <c r="F69" s="228">
        <v>5</v>
      </c>
      <c r="G69" s="228">
        <v>7</v>
      </c>
      <c r="H69" s="229">
        <v>9</v>
      </c>
      <c r="I69" s="228"/>
      <c r="J69" s="228"/>
      <c r="K69" s="202">
        <f t="shared" ref="K69:K73" si="14">IF(ISBLANK(F69),"",COUNTIF(F69:J69,"&gt;=0"))</f>
        <v>3</v>
      </c>
      <c r="L69" s="203">
        <f t="shared" ref="L69:L73" si="15">IF(ISBLANK(F69),"",(IF(LEFT(F69,1)="-",1,0)+IF(LEFT(G69,1)="-",1,0)+IF(LEFT(H69,1)="-",1,0)+IF(LEFT(I69,1)="-",1,0)+IF(LEFT(J69,1)="-",1,0)))</f>
        <v>0</v>
      </c>
      <c r="M69" s="204">
        <f t="shared" ref="M69:N73" si="16">IF(K69=3,1,"")</f>
        <v>1</v>
      </c>
      <c r="N69" s="205" t="str">
        <f t="shared" si="16"/>
        <v/>
      </c>
      <c r="O69" s="168"/>
      <c r="Q69" s="171"/>
    </row>
    <row r="70" spans="1:17" ht="18" customHeight="1" outlineLevel="1" x14ac:dyDescent="0.25">
      <c r="A70" s="168"/>
      <c r="B70" s="198" t="s">
        <v>63</v>
      </c>
      <c r="C70" s="200" t="str">
        <f t="shared" ref="C70" si="17">IF(C63&gt;"",C63&amp;" - "&amp;G63,"")</f>
        <v>Levchuk Sofia - Räsänen Veera</v>
      </c>
      <c r="D70" s="199"/>
      <c r="E70" s="201"/>
      <c r="F70" s="230">
        <v>-6</v>
      </c>
      <c r="G70" s="228">
        <v>9</v>
      </c>
      <c r="H70" s="228">
        <v>4</v>
      </c>
      <c r="I70" s="228">
        <v>2</v>
      </c>
      <c r="J70" s="228"/>
      <c r="K70" s="202">
        <f t="shared" si="14"/>
        <v>3</v>
      </c>
      <c r="L70" s="203">
        <f t="shared" si="15"/>
        <v>1</v>
      </c>
      <c r="M70" s="204">
        <f t="shared" si="16"/>
        <v>1</v>
      </c>
      <c r="N70" s="205" t="str">
        <f t="shared" si="16"/>
        <v/>
      </c>
      <c r="O70" s="168"/>
      <c r="Q70" s="171"/>
    </row>
    <row r="71" spans="1:17" ht="18" customHeight="1" outlineLevel="1" x14ac:dyDescent="0.25">
      <c r="A71" s="168"/>
      <c r="B71" s="206" t="s">
        <v>83</v>
      </c>
      <c r="C71" s="207" t="str">
        <f t="shared" ref="C71" si="18">IF(C65&gt;"",C65&amp;" / "&amp;C66,"")</f>
        <v>Fozilova Karina / Levchuk Sofia</v>
      </c>
      <c r="D71" s="208" t="str">
        <f t="shared" ref="D71" si="19">IF(G65&gt;"",G65&amp;" / "&amp;G66,"")</f>
        <v>Holmström Angelina / Räsänen Veera</v>
      </c>
      <c r="E71" s="209"/>
      <c r="F71" s="231">
        <v>8</v>
      </c>
      <c r="G71" s="232">
        <v>2</v>
      </c>
      <c r="H71" s="233">
        <v>8</v>
      </c>
      <c r="I71" s="233"/>
      <c r="J71" s="233"/>
      <c r="K71" s="202">
        <f t="shared" si="14"/>
        <v>3</v>
      </c>
      <c r="L71" s="203">
        <f t="shared" si="15"/>
        <v>0</v>
      </c>
      <c r="M71" s="204">
        <f t="shared" si="16"/>
        <v>1</v>
      </c>
      <c r="N71" s="205" t="str">
        <f t="shared" si="16"/>
        <v/>
      </c>
      <c r="O71" s="168"/>
      <c r="Q71" s="171"/>
    </row>
    <row r="72" spans="1:17" ht="18" customHeight="1" outlineLevel="1" x14ac:dyDescent="0.25">
      <c r="A72" s="168"/>
      <c r="B72" s="198" t="s">
        <v>65</v>
      </c>
      <c r="C72" s="200" t="str">
        <f t="shared" ref="C72" si="20">IF(+C62&gt;"",C62&amp;" - "&amp;G63,"")</f>
        <v>Fozilova Karina - Räsänen Veera</v>
      </c>
      <c r="D72" s="199"/>
      <c r="E72" s="201"/>
      <c r="F72" s="234"/>
      <c r="G72" s="228"/>
      <c r="H72" s="228"/>
      <c r="I72" s="228"/>
      <c r="J72" s="229"/>
      <c r="K72" s="202" t="str">
        <f t="shared" si="14"/>
        <v/>
      </c>
      <c r="L72" s="203" t="str">
        <f t="shared" si="15"/>
        <v/>
      </c>
      <c r="M72" s="204" t="str">
        <f t="shared" si="16"/>
        <v/>
      </c>
      <c r="N72" s="205" t="str">
        <f t="shared" si="16"/>
        <v/>
      </c>
      <c r="O72" s="168"/>
      <c r="Q72" s="171"/>
    </row>
    <row r="73" spans="1:17" ht="18" customHeight="1" outlineLevel="1" thickBot="1" x14ac:dyDescent="0.3">
      <c r="A73" s="168"/>
      <c r="B73" s="198" t="s">
        <v>66</v>
      </c>
      <c r="C73" s="200" t="str">
        <f t="shared" ref="C73" si="21">IF(+C63&gt;"",C63&amp;" - "&amp;G62,"")</f>
        <v>Levchuk Sofia - Holmström Angelina</v>
      </c>
      <c r="D73" s="199"/>
      <c r="E73" s="201"/>
      <c r="F73" s="229"/>
      <c r="G73" s="228"/>
      <c r="H73" s="229"/>
      <c r="I73" s="228"/>
      <c r="J73" s="228"/>
      <c r="K73" s="202" t="str">
        <f t="shared" si="14"/>
        <v/>
      </c>
      <c r="L73" s="210" t="str">
        <f t="shared" si="15"/>
        <v/>
      </c>
      <c r="M73" s="204" t="str">
        <f t="shared" si="16"/>
        <v/>
      </c>
      <c r="N73" s="205" t="str">
        <f t="shared" si="16"/>
        <v/>
      </c>
      <c r="O73" s="168"/>
      <c r="Q73" s="171"/>
    </row>
    <row r="74" spans="1:17" ht="16.5" outlineLevel="1" thickBot="1" x14ac:dyDescent="0.3">
      <c r="A74" s="162"/>
      <c r="B74" s="165"/>
      <c r="C74" s="165"/>
      <c r="D74" s="165"/>
      <c r="E74" s="165"/>
      <c r="F74" s="165"/>
      <c r="G74" s="165"/>
      <c r="H74" s="165"/>
      <c r="I74" s="211" t="s">
        <v>67</v>
      </c>
      <c r="J74" s="212"/>
      <c r="K74" s="213" t="str">
        <f t="shared" ref="K74:M74" si="22">IF(ISBLANK(D69),"",SUM(K69:K73))</f>
        <v/>
      </c>
      <c r="L74" s="214" t="str">
        <f t="shared" si="22"/>
        <v/>
      </c>
      <c r="M74" s="215">
        <f t="shared" si="22"/>
        <v>3</v>
      </c>
      <c r="N74" s="216">
        <f t="shared" ref="N74" si="23">IF(ISBLANK(F69),"",SUM(N69:N73))</f>
        <v>0</v>
      </c>
      <c r="O74" s="168"/>
      <c r="Q74" s="171"/>
    </row>
    <row r="75" spans="1:17" outlineLevel="1" x14ac:dyDescent="0.25">
      <c r="A75" s="162"/>
      <c r="B75" s="164" t="s">
        <v>68</v>
      </c>
      <c r="C75" s="165"/>
      <c r="D75" s="165"/>
      <c r="E75" s="165"/>
      <c r="F75" s="165"/>
      <c r="G75" s="165"/>
      <c r="H75" s="165"/>
      <c r="I75" s="165"/>
      <c r="J75" s="165"/>
      <c r="K75" s="165"/>
      <c r="L75" s="165"/>
      <c r="M75" s="165"/>
      <c r="N75" s="165"/>
      <c r="O75" s="176"/>
      <c r="Q75" s="171"/>
    </row>
    <row r="76" spans="1:17" outlineLevel="1" x14ac:dyDescent="0.25">
      <c r="A76" s="162"/>
      <c r="B76" s="217" t="s">
        <v>69</v>
      </c>
      <c r="C76" s="217"/>
      <c r="D76" s="217" t="s">
        <v>70</v>
      </c>
      <c r="E76" s="94"/>
      <c r="F76" s="217"/>
      <c r="G76" s="217" t="s">
        <v>17</v>
      </c>
      <c r="H76" s="94"/>
      <c r="I76" s="217"/>
      <c r="J76" s="218" t="s">
        <v>71</v>
      </c>
      <c r="K76" s="163"/>
      <c r="L76" s="165"/>
      <c r="M76" s="165"/>
      <c r="N76" s="165"/>
      <c r="O76" s="176"/>
      <c r="Q76" s="171"/>
    </row>
    <row r="77" spans="1:17" ht="18.75" outlineLevel="1" thickBot="1" x14ac:dyDescent="0.3">
      <c r="A77" s="162"/>
      <c r="B77" s="165"/>
      <c r="C77" s="165"/>
      <c r="D77" s="165"/>
      <c r="E77" s="165"/>
      <c r="F77" s="165"/>
      <c r="G77" s="165"/>
      <c r="H77" s="165"/>
      <c r="I77" s="165"/>
      <c r="J77" s="300" t="str">
        <f t="shared" ref="J77" si="24">IF(M74=3,C61,IF(N74=3,G61,""))</f>
        <v>LrTU</v>
      </c>
      <c r="K77" s="301"/>
      <c r="L77" s="301"/>
      <c r="M77" s="301"/>
      <c r="N77" s="302"/>
      <c r="O77" s="168"/>
      <c r="Q77" s="171"/>
    </row>
    <row r="78" spans="1:17" ht="18" outlineLevel="1" x14ac:dyDescent="0.25">
      <c r="A78" s="219"/>
      <c r="B78" s="220"/>
      <c r="C78" s="220"/>
      <c r="D78" s="220"/>
      <c r="E78" s="220"/>
      <c r="F78" s="220"/>
      <c r="G78" s="220"/>
      <c r="H78" s="220"/>
      <c r="I78" s="220"/>
      <c r="J78" s="221"/>
      <c r="K78" s="221"/>
      <c r="L78" s="221"/>
      <c r="M78" s="221"/>
      <c r="N78" s="221"/>
      <c r="O78" s="222"/>
      <c r="Q78" s="171"/>
    </row>
    <row r="79" spans="1:17" s="154" customFormat="1" ht="11.25" x14ac:dyDescent="0.2"/>
  </sheetData>
  <mergeCells count="51">
    <mergeCell ref="C65:D65"/>
    <mergeCell ref="G65:N65"/>
    <mergeCell ref="C66:D66"/>
    <mergeCell ref="G66:N66"/>
    <mergeCell ref="K68:L68"/>
    <mergeCell ref="J77:N77"/>
    <mergeCell ref="C61:D61"/>
    <mergeCell ref="G61:N61"/>
    <mergeCell ref="C62:D62"/>
    <mergeCell ref="G62:N62"/>
    <mergeCell ref="C63:D63"/>
    <mergeCell ref="G63:N63"/>
    <mergeCell ref="K42:L42"/>
    <mergeCell ref="J51:N51"/>
    <mergeCell ref="I56:N56"/>
    <mergeCell ref="I57:N57"/>
    <mergeCell ref="I58:N58"/>
    <mergeCell ref="I59:K59"/>
    <mergeCell ref="M59:N59"/>
    <mergeCell ref="C37:D37"/>
    <mergeCell ref="G37:N37"/>
    <mergeCell ref="C39:D39"/>
    <mergeCell ref="G39:N39"/>
    <mergeCell ref="C40:D40"/>
    <mergeCell ref="G40:N40"/>
    <mergeCell ref="I32:N32"/>
    <mergeCell ref="I33:K33"/>
    <mergeCell ref="M33:N33"/>
    <mergeCell ref="C35:D35"/>
    <mergeCell ref="G35:N35"/>
    <mergeCell ref="C36:D36"/>
    <mergeCell ref="G36:N36"/>
    <mergeCell ref="C14:D14"/>
    <mergeCell ref="G14:N14"/>
    <mergeCell ref="K16:L16"/>
    <mergeCell ref="J25:N25"/>
    <mergeCell ref="I30:N30"/>
    <mergeCell ref="I31:N31"/>
    <mergeCell ref="C10:D10"/>
    <mergeCell ref="G10:N10"/>
    <mergeCell ref="C11:D11"/>
    <mergeCell ref="G11:N11"/>
    <mergeCell ref="C13:D13"/>
    <mergeCell ref="G13:N13"/>
    <mergeCell ref="I4:N4"/>
    <mergeCell ref="I5:N5"/>
    <mergeCell ref="I6:N6"/>
    <mergeCell ref="I7:K7"/>
    <mergeCell ref="M7:N7"/>
    <mergeCell ref="C9:D9"/>
    <mergeCell ref="G9:N9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94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95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97</v>
      </c>
      <c r="C4" s="11"/>
      <c r="D4" s="11" t="s">
        <v>114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6" t="s">
        <v>115</v>
      </c>
      <c r="F6" s="76" t="s">
        <v>116</v>
      </c>
      <c r="G6" s="76" t="s">
        <v>117</v>
      </c>
      <c r="H6" s="76" t="s">
        <v>118</v>
      </c>
      <c r="I6" s="76"/>
    </row>
    <row r="7" spans="1:9" x14ac:dyDescent="0.25">
      <c r="A7" s="35" t="s">
        <v>7</v>
      </c>
      <c r="B7" s="35" t="s">
        <v>316</v>
      </c>
      <c r="C7" s="35" t="s">
        <v>317</v>
      </c>
      <c r="D7" s="35" t="s">
        <v>306</v>
      </c>
      <c r="E7" s="309" t="s">
        <v>317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42"/>
      <c r="F8" s="311"/>
      <c r="G8" s="29"/>
      <c r="H8" s="29"/>
      <c r="I8" s="29"/>
    </row>
    <row r="9" spans="1:9" x14ac:dyDescent="0.25">
      <c r="A9" s="34" t="s">
        <v>9</v>
      </c>
      <c r="B9" s="34" t="s">
        <v>318</v>
      </c>
      <c r="C9" s="34" t="s">
        <v>175</v>
      </c>
      <c r="D9" s="34" t="s">
        <v>30</v>
      </c>
      <c r="E9" s="309"/>
      <c r="F9" s="312"/>
      <c r="G9" s="28"/>
      <c r="H9" s="29"/>
      <c r="I9" s="29"/>
    </row>
    <row r="10" spans="1:9" x14ac:dyDescent="0.25">
      <c r="A10" s="34" t="s">
        <v>10</v>
      </c>
      <c r="B10" s="34" t="s">
        <v>319</v>
      </c>
      <c r="C10" s="34" t="s">
        <v>162</v>
      </c>
      <c r="D10" s="34" t="s">
        <v>31</v>
      </c>
      <c r="E10" s="310"/>
      <c r="F10" s="82"/>
      <c r="G10" s="313"/>
      <c r="H10" s="29"/>
      <c r="I10" s="29"/>
    </row>
    <row r="11" spans="1:9" x14ac:dyDescent="0.25">
      <c r="A11" s="35" t="s">
        <v>271</v>
      </c>
      <c r="B11" s="35" t="s">
        <v>320</v>
      </c>
      <c r="C11" s="35" t="s">
        <v>155</v>
      </c>
      <c r="D11" s="35" t="s">
        <v>25</v>
      </c>
      <c r="E11" s="309"/>
      <c r="F11" s="82"/>
      <c r="G11" s="42"/>
      <c r="H11" s="28"/>
      <c r="I11" s="29"/>
    </row>
    <row r="12" spans="1:9" x14ac:dyDescent="0.25">
      <c r="A12" s="35" t="s">
        <v>399</v>
      </c>
      <c r="B12" s="35" t="s">
        <v>314</v>
      </c>
      <c r="C12" s="35" t="s">
        <v>151</v>
      </c>
      <c r="D12" s="35" t="s">
        <v>25</v>
      </c>
      <c r="E12" s="42"/>
      <c r="F12" s="314"/>
      <c r="G12" s="41"/>
      <c r="H12" s="28"/>
      <c r="I12" s="29"/>
    </row>
    <row r="13" spans="1:9" x14ac:dyDescent="0.25">
      <c r="A13" s="34" t="s">
        <v>389</v>
      </c>
      <c r="B13" s="34" t="s">
        <v>307</v>
      </c>
      <c r="C13" s="34" t="s">
        <v>143</v>
      </c>
      <c r="D13" s="34" t="s">
        <v>25</v>
      </c>
      <c r="E13" s="309"/>
      <c r="F13" s="315"/>
      <c r="G13" s="27"/>
      <c r="H13" s="28"/>
      <c r="I13" s="29"/>
    </row>
    <row r="14" spans="1:9" x14ac:dyDescent="0.25">
      <c r="A14" s="34" t="s">
        <v>310</v>
      </c>
      <c r="B14" s="34" t="s">
        <v>321</v>
      </c>
      <c r="C14" s="34" t="s">
        <v>322</v>
      </c>
      <c r="D14" s="34" t="s">
        <v>306</v>
      </c>
      <c r="E14" s="310"/>
      <c r="F14" s="85"/>
      <c r="G14" s="27"/>
      <c r="H14" s="313"/>
      <c r="I14" s="29"/>
    </row>
    <row r="15" spans="1:9" x14ac:dyDescent="0.25">
      <c r="A15" s="32"/>
      <c r="B15" s="32"/>
      <c r="C15" s="32"/>
      <c r="D15" s="32"/>
      <c r="E15" s="29"/>
      <c r="F15" s="85"/>
      <c r="G15" s="27"/>
      <c r="H15" s="316"/>
      <c r="I15" s="29"/>
    </row>
    <row r="16" spans="1:9" x14ac:dyDescent="0.25">
      <c r="A16" s="35" t="s">
        <v>346</v>
      </c>
      <c r="B16" s="35" t="s">
        <v>323</v>
      </c>
      <c r="C16" s="35" t="s">
        <v>324</v>
      </c>
      <c r="D16" s="35" t="s">
        <v>306</v>
      </c>
      <c r="E16" s="309"/>
      <c r="F16" s="85"/>
      <c r="G16" s="27"/>
      <c r="H16" s="28"/>
      <c r="I16" s="29"/>
    </row>
    <row r="17" spans="1:9" x14ac:dyDescent="0.25">
      <c r="A17" s="35" t="s">
        <v>482</v>
      </c>
      <c r="B17" s="35" t="s">
        <v>325</v>
      </c>
      <c r="C17" s="35" t="s">
        <v>166</v>
      </c>
      <c r="D17" s="35" t="s">
        <v>25</v>
      </c>
      <c r="E17" s="42"/>
      <c r="F17" s="311"/>
      <c r="G17" s="27"/>
      <c r="H17" s="28"/>
      <c r="I17" s="29"/>
    </row>
    <row r="18" spans="1:9" x14ac:dyDescent="0.25">
      <c r="A18" s="34" t="s">
        <v>483</v>
      </c>
      <c r="B18" s="34" t="s">
        <v>326</v>
      </c>
      <c r="C18" s="34" t="s">
        <v>170</v>
      </c>
      <c r="D18" s="34" t="s">
        <v>32</v>
      </c>
      <c r="E18" s="309"/>
      <c r="F18" s="312"/>
      <c r="G18" s="41"/>
      <c r="H18" s="28"/>
      <c r="I18" s="29"/>
    </row>
    <row r="19" spans="1:9" x14ac:dyDescent="0.25">
      <c r="A19" s="34" t="s">
        <v>484</v>
      </c>
      <c r="B19" s="34" t="s">
        <v>311</v>
      </c>
      <c r="C19" s="34" t="s">
        <v>84</v>
      </c>
      <c r="D19" s="34" t="s">
        <v>36</v>
      </c>
      <c r="E19" s="310"/>
      <c r="F19" s="82"/>
      <c r="G19" s="317"/>
      <c r="H19" s="28"/>
      <c r="I19" s="29"/>
    </row>
    <row r="20" spans="1:9" x14ac:dyDescent="0.25">
      <c r="A20" s="35" t="s">
        <v>347</v>
      </c>
      <c r="B20" s="35" t="s">
        <v>308</v>
      </c>
      <c r="C20" s="35" t="s">
        <v>140</v>
      </c>
      <c r="D20" s="35" t="s">
        <v>141</v>
      </c>
      <c r="E20" s="309"/>
      <c r="F20" s="82"/>
      <c r="G20" s="316"/>
      <c r="H20" s="318"/>
      <c r="I20" s="29"/>
    </row>
    <row r="21" spans="1:9" x14ac:dyDescent="0.25">
      <c r="A21" s="35" t="s">
        <v>485</v>
      </c>
      <c r="B21" s="35" t="s">
        <v>327</v>
      </c>
      <c r="C21" s="35" t="s">
        <v>157</v>
      </c>
      <c r="D21" s="35" t="s">
        <v>141</v>
      </c>
      <c r="E21" s="42"/>
      <c r="F21" s="314"/>
      <c r="G21" s="28"/>
      <c r="H21" s="318"/>
    </row>
    <row r="22" spans="1:9" x14ac:dyDescent="0.25">
      <c r="A22" s="34" t="s">
        <v>486</v>
      </c>
      <c r="B22" s="34"/>
      <c r="C22" s="42"/>
      <c r="D22" s="42"/>
      <c r="E22" s="309" t="s">
        <v>329</v>
      </c>
      <c r="F22" s="315"/>
      <c r="G22" s="29"/>
      <c r="H22" s="318"/>
    </row>
    <row r="23" spans="1:9" x14ac:dyDescent="0.25">
      <c r="A23" s="43" t="s">
        <v>330</v>
      </c>
      <c r="B23" s="34" t="s">
        <v>328</v>
      </c>
      <c r="C23" s="44" t="s">
        <v>329</v>
      </c>
      <c r="D23" s="44" t="s">
        <v>32</v>
      </c>
      <c r="E23" s="39"/>
      <c r="F23" s="85"/>
      <c r="G23" s="29"/>
    </row>
    <row r="24" spans="1:9" x14ac:dyDescent="0.25">
      <c r="A24" s="45"/>
      <c r="B24" s="29"/>
      <c r="C24" s="29"/>
      <c r="D24" s="29"/>
      <c r="E24" s="29"/>
      <c r="F24" s="85"/>
      <c r="G2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94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366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97</v>
      </c>
      <c r="C4" s="11"/>
      <c r="D4" s="11" t="s">
        <v>133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6"/>
      <c r="F6" s="76"/>
      <c r="G6" s="76"/>
      <c r="H6" s="76"/>
      <c r="I6" s="76"/>
    </row>
    <row r="7" spans="1:9" x14ac:dyDescent="0.25">
      <c r="A7" s="35" t="s">
        <v>7</v>
      </c>
      <c r="B7" s="35" t="s">
        <v>148</v>
      </c>
      <c r="C7" s="35" t="s">
        <v>149</v>
      </c>
      <c r="D7" s="35" t="s">
        <v>32</v>
      </c>
      <c r="E7" s="36" t="s">
        <v>149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/>
      <c r="G8" s="29"/>
      <c r="H8" s="29"/>
      <c r="I8" s="29"/>
    </row>
    <row r="9" spans="1:9" x14ac:dyDescent="0.25">
      <c r="A9" s="34" t="s">
        <v>9</v>
      </c>
      <c r="B9" s="34"/>
      <c r="C9" s="34"/>
      <c r="D9" s="34"/>
      <c r="E9" s="36" t="s">
        <v>153</v>
      </c>
      <c r="F9" s="81"/>
      <c r="G9" s="28"/>
      <c r="H9" s="29"/>
      <c r="I9" s="29"/>
    </row>
    <row r="10" spans="1:9" x14ac:dyDescent="0.25">
      <c r="A10" s="34" t="s">
        <v>10</v>
      </c>
      <c r="B10" s="34" t="s">
        <v>152</v>
      </c>
      <c r="C10" s="34" t="s">
        <v>153</v>
      </c>
      <c r="D10" s="34" t="s">
        <v>141</v>
      </c>
      <c r="E10" s="39"/>
      <c r="F10" s="82"/>
      <c r="G10" s="38"/>
      <c r="H10" s="29"/>
      <c r="I10" s="29"/>
    </row>
    <row r="11" spans="1:9" x14ac:dyDescent="0.25">
      <c r="A11" s="35" t="s">
        <v>271</v>
      </c>
      <c r="B11" s="35" t="s">
        <v>167</v>
      </c>
      <c r="C11" s="35" t="s">
        <v>168</v>
      </c>
      <c r="D11" s="35" t="s">
        <v>30</v>
      </c>
      <c r="E11" s="36" t="s">
        <v>168</v>
      </c>
      <c r="F11" s="82"/>
      <c r="G11" s="37"/>
      <c r="H11" s="28"/>
      <c r="I11" s="29"/>
    </row>
    <row r="12" spans="1:9" x14ac:dyDescent="0.25">
      <c r="A12" s="35" t="s">
        <v>399</v>
      </c>
      <c r="B12" s="35"/>
      <c r="C12" s="35"/>
      <c r="D12" s="35"/>
      <c r="E12" s="37"/>
      <c r="F12" s="83"/>
      <c r="G12" s="41"/>
      <c r="H12" s="28"/>
      <c r="I12" s="29"/>
    </row>
    <row r="13" spans="1:9" x14ac:dyDescent="0.25">
      <c r="A13" s="34" t="s">
        <v>389</v>
      </c>
      <c r="B13" s="34"/>
      <c r="C13" s="34"/>
      <c r="D13" s="34"/>
      <c r="E13" s="36" t="s">
        <v>145</v>
      </c>
      <c r="F13" s="84"/>
      <c r="G13" s="27"/>
      <c r="H13" s="28"/>
      <c r="I13" s="29"/>
    </row>
    <row r="14" spans="1:9" x14ac:dyDescent="0.25">
      <c r="A14" s="34" t="s">
        <v>310</v>
      </c>
      <c r="B14" s="34" t="s">
        <v>144</v>
      </c>
      <c r="C14" s="34" t="s">
        <v>145</v>
      </c>
      <c r="D14" s="34" t="s">
        <v>146</v>
      </c>
      <c r="E14" s="39"/>
      <c r="F14" s="85"/>
      <c r="G14" s="27"/>
      <c r="H14" s="38"/>
      <c r="I14" s="29"/>
    </row>
    <row r="15" spans="1:9" x14ac:dyDescent="0.25">
      <c r="A15" s="32"/>
      <c r="B15" s="32"/>
      <c r="C15" s="32"/>
      <c r="D15" s="32"/>
      <c r="E15" s="29"/>
      <c r="F15" s="85"/>
      <c r="G15" s="27"/>
      <c r="H15" s="226"/>
      <c r="I15" s="29"/>
    </row>
    <row r="16" spans="1:9" x14ac:dyDescent="0.25">
      <c r="A16" s="35" t="s">
        <v>346</v>
      </c>
      <c r="B16" s="35" t="s">
        <v>163</v>
      </c>
      <c r="C16" s="35" t="s">
        <v>164</v>
      </c>
      <c r="D16" s="35" t="s">
        <v>32</v>
      </c>
      <c r="E16" s="36" t="s">
        <v>164</v>
      </c>
      <c r="F16" s="85"/>
      <c r="G16" s="27"/>
      <c r="H16" s="28"/>
      <c r="I16" s="29"/>
    </row>
    <row r="17" spans="1:9" x14ac:dyDescent="0.25">
      <c r="A17" s="35" t="s">
        <v>482</v>
      </c>
      <c r="B17" s="35"/>
      <c r="C17" s="35"/>
      <c r="D17" s="35"/>
      <c r="E17" s="37"/>
      <c r="F17" s="80"/>
      <c r="G17" s="27"/>
      <c r="H17" s="28"/>
      <c r="I17" s="29"/>
    </row>
    <row r="18" spans="1:9" x14ac:dyDescent="0.25">
      <c r="A18" s="34" t="s">
        <v>483</v>
      </c>
      <c r="B18" s="34" t="s">
        <v>89</v>
      </c>
      <c r="C18" s="34" t="s">
        <v>160</v>
      </c>
      <c r="D18" s="34" t="s">
        <v>30</v>
      </c>
      <c r="E18" s="36"/>
      <c r="F18" s="81"/>
      <c r="G18" s="41"/>
      <c r="H18" s="28"/>
      <c r="I18" s="29"/>
    </row>
    <row r="19" spans="1:9" x14ac:dyDescent="0.25">
      <c r="A19" s="34" t="s">
        <v>484</v>
      </c>
      <c r="B19" s="34" t="s">
        <v>158</v>
      </c>
      <c r="C19" s="34" t="s">
        <v>159</v>
      </c>
      <c r="D19" s="34" t="s">
        <v>181</v>
      </c>
      <c r="E19" s="39"/>
      <c r="F19" s="82"/>
      <c r="G19" s="40"/>
      <c r="H19" s="28"/>
      <c r="I19" s="29"/>
    </row>
    <row r="20" spans="1:9" x14ac:dyDescent="0.25">
      <c r="A20" s="35" t="s">
        <v>347</v>
      </c>
      <c r="B20" s="35" t="s">
        <v>176</v>
      </c>
      <c r="C20" s="35" t="s">
        <v>177</v>
      </c>
      <c r="D20" s="35" t="s">
        <v>141</v>
      </c>
      <c r="E20" s="36" t="s">
        <v>177</v>
      </c>
      <c r="F20" s="82"/>
      <c r="G20" s="226"/>
      <c r="I20" s="29"/>
    </row>
    <row r="21" spans="1:9" x14ac:dyDescent="0.25">
      <c r="A21" s="35" t="s">
        <v>485</v>
      </c>
      <c r="B21" s="35"/>
      <c r="C21" s="35"/>
      <c r="D21" s="35"/>
      <c r="E21" s="37"/>
      <c r="F21" s="83"/>
      <c r="G21" s="28"/>
    </row>
    <row r="22" spans="1:9" x14ac:dyDescent="0.25">
      <c r="A22" s="34" t="s">
        <v>486</v>
      </c>
      <c r="B22" s="34"/>
      <c r="C22" s="42"/>
      <c r="D22" s="42"/>
      <c r="E22" s="36" t="s">
        <v>172</v>
      </c>
      <c r="F22" s="84"/>
      <c r="G22" s="29"/>
    </row>
    <row r="23" spans="1:9" x14ac:dyDescent="0.25">
      <c r="A23" s="43" t="s">
        <v>330</v>
      </c>
      <c r="B23" s="34" t="s">
        <v>171</v>
      </c>
      <c r="C23" s="44" t="s">
        <v>172</v>
      </c>
      <c r="D23" s="44" t="s">
        <v>173</v>
      </c>
      <c r="E23" s="39"/>
      <c r="F23" s="85"/>
      <c r="G23" s="29"/>
    </row>
    <row r="24" spans="1:9" x14ac:dyDescent="0.25">
      <c r="A24" s="45"/>
      <c r="B24" s="29"/>
      <c r="C24" s="29"/>
      <c r="D24" s="29"/>
      <c r="E24" s="29"/>
      <c r="F24" s="85"/>
      <c r="G2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7"/>
  <sheetViews>
    <sheetView zoomScale="90" zoomScaleNormal="90" workbookViewId="0"/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0" ht="15.75" thickBot="1" x14ac:dyDescent="0.3"/>
    <row r="2" spans="1:10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0" ht="15" customHeight="1" x14ac:dyDescent="0.25">
      <c r="A3" s="1"/>
      <c r="B3" s="8" t="s">
        <v>101</v>
      </c>
      <c r="C3" s="7"/>
      <c r="D3" s="7"/>
      <c r="E3" s="9"/>
      <c r="F3" s="5"/>
      <c r="G3" s="6"/>
      <c r="H3" s="6"/>
      <c r="I3" s="7"/>
      <c r="J3" s="7"/>
    </row>
    <row r="4" spans="1:10" ht="15" customHeight="1" thickBot="1" x14ac:dyDescent="0.3">
      <c r="A4" s="1"/>
      <c r="B4" s="10" t="s">
        <v>96</v>
      </c>
      <c r="C4" s="11"/>
      <c r="D4" s="11" t="s">
        <v>119</v>
      </c>
      <c r="E4" s="12"/>
      <c r="F4" s="5"/>
      <c r="G4" s="6"/>
      <c r="H4" s="6"/>
      <c r="I4" s="7"/>
      <c r="J4" s="7"/>
    </row>
    <row r="5" spans="1:10" ht="15" customHeight="1" x14ac:dyDescent="0.25">
      <c r="A5" s="13"/>
      <c r="B5" s="14"/>
      <c r="C5" s="14"/>
      <c r="D5" s="14"/>
      <c r="E5" s="14"/>
      <c r="F5" s="13"/>
      <c r="G5" s="13"/>
      <c r="H5" s="13"/>
      <c r="I5" s="7"/>
      <c r="J5" s="7"/>
    </row>
    <row r="6" spans="1:10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0" ht="14.25" customHeight="1" x14ac:dyDescent="0.25">
      <c r="A7" s="15" t="s">
        <v>7</v>
      </c>
      <c r="B7" s="15" t="s">
        <v>139</v>
      </c>
      <c r="C7" s="15" t="s">
        <v>140</v>
      </c>
      <c r="D7" s="15" t="s">
        <v>141</v>
      </c>
      <c r="E7" s="15" t="s">
        <v>8</v>
      </c>
      <c r="F7" s="15" t="s">
        <v>487</v>
      </c>
      <c r="G7" s="15" t="s">
        <v>488</v>
      </c>
      <c r="H7" s="15" t="s">
        <v>7</v>
      </c>
      <c r="I7" s="16"/>
      <c r="J7" s="18"/>
    </row>
    <row r="8" spans="1:10" ht="14.25" customHeight="1" x14ac:dyDescent="0.25">
      <c r="A8" s="15" t="s">
        <v>8</v>
      </c>
      <c r="B8" s="15" t="s">
        <v>142</v>
      </c>
      <c r="C8" s="15" t="s">
        <v>143</v>
      </c>
      <c r="D8" s="15" t="s">
        <v>25</v>
      </c>
      <c r="E8" s="15" t="s">
        <v>7</v>
      </c>
      <c r="F8" s="15" t="s">
        <v>475</v>
      </c>
      <c r="G8" s="15" t="s">
        <v>489</v>
      </c>
      <c r="H8" s="15" t="s">
        <v>8</v>
      </c>
      <c r="I8" s="16"/>
      <c r="J8" s="19"/>
    </row>
    <row r="9" spans="1:10" ht="14.25" customHeight="1" x14ac:dyDescent="0.25">
      <c r="A9" s="15" t="s">
        <v>9</v>
      </c>
      <c r="B9" s="15" t="s">
        <v>198</v>
      </c>
      <c r="C9" s="15" t="s">
        <v>199</v>
      </c>
      <c r="D9" s="15" t="s">
        <v>30</v>
      </c>
      <c r="E9" s="15" t="s">
        <v>89</v>
      </c>
      <c r="F9" s="15" t="s">
        <v>490</v>
      </c>
      <c r="G9" s="15" t="s">
        <v>491</v>
      </c>
      <c r="H9" s="15" t="s">
        <v>9</v>
      </c>
      <c r="I9" s="16"/>
      <c r="J9" s="19"/>
    </row>
    <row r="10" spans="1:10" ht="14.25" customHeight="1" x14ac:dyDescent="0.25">
      <c r="A10" s="15" t="s">
        <v>10</v>
      </c>
      <c r="B10" s="15" t="s">
        <v>200</v>
      </c>
      <c r="C10" s="15" t="s">
        <v>201</v>
      </c>
      <c r="D10" s="15" t="s">
        <v>32</v>
      </c>
      <c r="E10" s="15"/>
      <c r="F10" s="15"/>
      <c r="G10" s="15"/>
      <c r="H10" s="15"/>
      <c r="I10" s="16"/>
      <c r="J10" s="19"/>
    </row>
    <row r="11" spans="1:10" ht="15" customHeight="1" outlineLevel="1" x14ac:dyDescent="0.25">
      <c r="A11" s="20"/>
      <c r="B11" s="20"/>
      <c r="C11" s="21"/>
      <c r="D11" s="21"/>
      <c r="E11" s="21"/>
      <c r="F11" s="21"/>
      <c r="G11" s="21"/>
      <c r="H11" s="21"/>
      <c r="I11" s="22"/>
      <c r="J11" s="22"/>
    </row>
    <row r="12" spans="1:10" ht="14.25" customHeight="1" outlineLevel="1" x14ac:dyDescent="0.25">
      <c r="A12" s="19"/>
      <c r="B12" s="23"/>
      <c r="C12" s="15"/>
      <c r="D12" s="15" t="s">
        <v>11</v>
      </c>
      <c r="E12" s="15" t="s">
        <v>12</v>
      </c>
      <c r="F12" s="15" t="s">
        <v>13</v>
      </c>
      <c r="G12" s="15" t="s">
        <v>14</v>
      </c>
      <c r="H12" s="15" t="s">
        <v>15</v>
      </c>
      <c r="I12" s="15" t="s">
        <v>16</v>
      </c>
      <c r="J12" s="15" t="s">
        <v>17</v>
      </c>
    </row>
    <row r="13" spans="1:10" ht="14.25" customHeight="1" outlineLevel="1" x14ac:dyDescent="0.25">
      <c r="A13" s="19"/>
      <c r="B13" s="23"/>
      <c r="C13" s="15" t="s">
        <v>18</v>
      </c>
      <c r="D13" s="15" t="s">
        <v>452</v>
      </c>
      <c r="E13" s="15" t="s">
        <v>481</v>
      </c>
      <c r="F13" s="15" t="s">
        <v>434</v>
      </c>
      <c r="G13" s="15" t="s">
        <v>440</v>
      </c>
      <c r="H13" s="15"/>
      <c r="I13" s="15" t="s">
        <v>375</v>
      </c>
      <c r="J13" s="15" t="s">
        <v>10</v>
      </c>
    </row>
    <row r="14" spans="1:10" ht="14.25" customHeight="1" outlineLevel="1" x14ac:dyDescent="0.25">
      <c r="A14" s="19"/>
      <c r="B14" s="23"/>
      <c r="C14" s="15" t="s">
        <v>19</v>
      </c>
      <c r="D14" s="15"/>
      <c r="E14" s="15"/>
      <c r="F14" s="15"/>
      <c r="G14" s="15"/>
      <c r="H14" s="15"/>
      <c r="I14" s="15"/>
      <c r="J14" s="15" t="s">
        <v>9</v>
      </c>
    </row>
    <row r="15" spans="1:10" ht="14.25" customHeight="1" outlineLevel="1" x14ac:dyDescent="0.25">
      <c r="A15" s="19"/>
      <c r="B15" s="23"/>
      <c r="C15" s="15" t="s">
        <v>20</v>
      </c>
      <c r="D15" s="15"/>
      <c r="E15" s="15"/>
      <c r="F15" s="15"/>
      <c r="G15" s="15"/>
      <c r="H15" s="15"/>
      <c r="I15" s="15"/>
      <c r="J15" s="15" t="s">
        <v>8</v>
      </c>
    </row>
    <row r="16" spans="1:10" ht="14.25" customHeight="1" outlineLevel="1" x14ac:dyDescent="0.25">
      <c r="A16" s="19"/>
      <c r="B16" s="23"/>
      <c r="C16" s="15" t="s">
        <v>21</v>
      </c>
      <c r="D16" s="15" t="s">
        <v>471</v>
      </c>
      <c r="E16" s="15" t="s">
        <v>455</v>
      </c>
      <c r="F16" s="15" t="s">
        <v>434</v>
      </c>
      <c r="G16" s="15" t="s">
        <v>437</v>
      </c>
      <c r="H16" s="15"/>
      <c r="I16" s="15" t="s">
        <v>375</v>
      </c>
      <c r="J16" s="15" t="s">
        <v>10</v>
      </c>
    </row>
    <row r="17" spans="1:10" ht="14.25" customHeight="1" outlineLevel="1" x14ac:dyDescent="0.25">
      <c r="A17" s="19"/>
      <c r="B17" s="23"/>
      <c r="C17" s="15" t="s">
        <v>22</v>
      </c>
      <c r="D17" s="15" t="s">
        <v>450</v>
      </c>
      <c r="E17" s="15" t="s">
        <v>481</v>
      </c>
      <c r="F17" s="15" t="s">
        <v>438</v>
      </c>
      <c r="G17" s="15" t="s">
        <v>492</v>
      </c>
      <c r="H17" s="15" t="s">
        <v>440</v>
      </c>
      <c r="I17" s="15" t="s">
        <v>376</v>
      </c>
      <c r="J17" s="15" t="s">
        <v>9</v>
      </c>
    </row>
    <row r="18" spans="1:10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7</v>
      </c>
    </row>
    <row r="19" spans="1:10" ht="15" customHeight="1" x14ac:dyDescent="0.25">
      <c r="A19" s="19"/>
      <c r="B19" s="19"/>
      <c r="C19" s="20"/>
      <c r="D19" s="20"/>
      <c r="E19" s="24"/>
      <c r="F19" s="20"/>
      <c r="G19" s="20"/>
      <c r="H19" s="20"/>
      <c r="I19" s="20"/>
      <c r="J19" s="20"/>
    </row>
    <row r="20" spans="1:10" ht="14.25" customHeight="1" x14ac:dyDescent="0.25">
      <c r="A20" s="15"/>
      <c r="B20" s="15" t="s">
        <v>0</v>
      </c>
      <c r="C20" s="15" t="s">
        <v>24</v>
      </c>
      <c r="D20" s="15" t="s">
        <v>2</v>
      </c>
      <c r="E20" s="15" t="s">
        <v>3</v>
      </c>
      <c r="F20" s="15" t="s">
        <v>4</v>
      </c>
      <c r="G20" s="15" t="s">
        <v>5</v>
      </c>
      <c r="H20" s="15" t="s">
        <v>6</v>
      </c>
      <c r="I20" s="16"/>
      <c r="J20" s="17"/>
    </row>
    <row r="21" spans="1:10" ht="14.25" customHeight="1" x14ac:dyDescent="0.25">
      <c r="A21" s="15" t="s">
        <v>7</v>
      </c>
      <c r="B21" s="15" t="s">
        <v>147</v>
      </c>
      <c r="C21" s="15" t="s">
        <v>84</v>
      </c>
      <c r="D21" s="15" t="s">
        <v>36</v>
      </c>
      <c r="E21" s="15" t="s">
        <v>9</v>
      </c>
      <c r="F21" s="15" t="s">
        <v>457</v>
      </c>
      <c r="G21" s="15" t="s">
        <v>493</v>
      </c>
      <c r="H21" s="15" t="s">
        <v>7</v>
      </c>
      <c r="I21" s="16"/>
      <c r="J21" s="18"/>
    </row>
    <row r="22" spans="1:10" ht="14.25" customHeight="1" x14ac:dyDescent="0.25">
      <c r="A22" s="15" t="s">
        <v>8</v>
      </c>
      <c r="B22" s="15" t="s">
        <v>163</v>
      </c>
      <c r="C22" s="15" t="s">
        <v>164</v>
      </c>
      <c r="D22" s="15" t="s">
        <v>32</v>
      </c>
      <c r="E22" s="15" t="s">
        <v>8</v>
      </c>
      <c r="F22" s="15" t="s">
        <v>459</v>
      </c>
      <c r="G22" s="15" t="s">
        <v>494</v>
      </c>
      <c r="H22" s="15" t="s">
        <v>8</v>
      </c>
      <c r="I22" s="16"/>
      <c r="J22" s="19"/>
    </row>
    <row r="23" spans="1:10" ht="14.25" customHeight="1" x14ac:dyDescent="0.25">
      <c r="A23" s="15" t="s">
        <v>9</v>
      </c>
      <c r="B23" s="15" t="s">
        <v>150</v>
      </c>
      <c r="C23" s="15" t="s">
        <v>151</v>
      </c>
      <c r="D23" s="15" t="s">
        <v>25</v>
      </c>
      <c r="E23" s="15" t="s">
        <v>7</v>
      </c>
      <c r="F23" s="15" t="s">
        <v>461</v>
      </c>
      <c r="G23" s="15" t="s">
        <v>495</v>
      </c>
      <c r="H23" s="15" t="s">
        <v>9</v>
      </c>
      <c r="I23" s="16"/>
      <c r="J23" s="19"/>
    </row>
    <row r="24" spans="1:10" ht="14.25" customHeight="1" x14ac:dyDescent="0.25">
      <c r="A24" s="15" t="s">
        <v>10</v>
      </c>
      <c r="B24" s="15" t="s">
        <v>152</v>
      </c>
      <c r="C24" s="15" t="s">
        <v>153</v>
      </c>
      <c r="D24" s="15" t="s">
        <v>141</v>
      </c>
      <c r="E24" s="15" t="s">
        <v>89</v>
      </c>
      <c r="F24" s="15" t="s">
        <v>447</v>
      </c>
      <c r="G24" s="15" t="s">
        <v>496</v>
      </c>
      <c r="H24" s="15" t="s">
        <v>10</v>
      </c>
      <c r="I24" s="16"/>
      <c r="J24" s="19"/>
    </row>
    <row r="25" spans="1:10" ht="15" customHeight="1" outlineLevel="1" x14ac:dyDescent="0.25">
      <c r="A25" s="20"/>
      <c r="B25" s="20"/>
      <c r="C25" s="21"/>
      <c r="D25" s="21"/>
      <c r="E25" s="21"/>
      <c r="F25" s="21"/>
      <c r="G25" s="21"/>
      <c r="H25" s="21"/>
      <c r="I25" s="22"/>
      <c r="J25" s="22"/>
    </row>
    <row r="26" spans="1:10" ht="14.25" customHeight="1" outlineLevel="1" x14ac:dyDescent="0.25">
      <c r="A26" s="19"/>
      <c r="B26" s="23"/>
      <c r="C26" s="15"/>
      <c r="D26" s="15" t="s">
        <v>11</v>
      </c>
      <c r="E26" s="15" t="s">
        <v>12</v>
      </c>
      <c r="F26" s="15" t="s">
        <v>13</v>
      </c>
      <c r="G26" s="15" t="s">
        <v>14</v>
      </c>
      <c r="H26" s="15" t="s">
        <v>15</v>
      </c>
      <c r="I26" s="15" t="s">
        <v>16</v>
      </c>
      <c r="J26" s="15" t="s">
        <v>17</v>
      </c>
    </row>
    <row r="27" spans="1:10" ht="14.25" customHeight="1" outlineLevel="1" x14ac:dyDescent="0.25">
      <c r="A27" s="19"/>
      <c r="B27" s="23"/>
      <c r="C27" s="15" t="s">
        <v>18</v>
      </c>
      <c r="D27" s="15" t="s">
        <v>437</v>
      </c>
      <c r="E27" s="15" t="s">
        <v>455</v>
      </c>
      <c r="F27" s="15" t="s">
        <v>440</v>
      </c>
      <c r="G27" s="15"/>
      <c r="H27" s="15"/>
      <c r="I27" s="15" t="s">
        <v>371</v>
      </c>
      <c r="J27" s="15" t="s">
        <v>10</v>
      </c>
    </row>
    <row r="28" spans="1:10" ht="14.25" customHeight="1" outlineLevel="1" x14ac:dyDescent="0.25">
      <c r="A28" s="19"/>
      <c r="B28" s="23"/>
      <c r="C28" s="15" t="s">
        <v>19</v>
      </c>
      <c r="D28" s="15" t="s">
        <v>456</v>
      </c>
      <c r="E28" s="15" t="s">
        <v>436</v>
      </c>
      <c r="F28" s="15" t="s">
        <v>451</v>
      </c>
      <c r="G28" s="15"/>
      <c r="H28" s="15"/>
      <c r="I28" s="15" t="s">
        <v>371</v>
      </c>
      <c r="J28" s="15" t="s">
        <v>9</v>
      </c>
    </row>
    <row r="29" spans="1:10" ht="14.25" customHeight="1" outlineLevel="1" x14ac:dyDescent="0.25">
      <c r="A29" s="19"/>
      <c r="B29" s="23"/>
      <c r="C29" s="15" t="s">
        <v>20</v>
      </c>
      <c r="D29" s="15" t="s">
        <v>438</v>
      </c>
      <c r="E29" s="15" t="s">
        <v>456</v>
      </c>
      <c r="F29" s="15" t="s">
        <v>452</v>
      </c>
      <c r="G29" s="15"/>
      <c r="H29" s="15"/>
      <c r="I29" s="15" t="s">
        <v>371</v>
      </c>
      <c r="J29" s="15" t="s">
        <v>8</v>
      </c>
    </row>
    <row r="30" spans="1:10" ht="14.25" customHeight="1" outlineLevel="1" x14ac:dyDescent="0.25">
      <c r="A30" s="19"/>
      <c r="B30" s="23"/>
      <c r="C30" s="15" t="s">
        <v>21</v>
      </c>
      <c r="D30" s="15" t="s">
        <v>440</v>
      </c>
      <c r="E30" s="15" t="s">
        <v>436</v>
      </c>
      <c r="F30" s="15" t="s">
        <v>434</v>
      </c>
      <c r="G30" s="15"/>
      <c r="H30" s="15"/>
      <c r="I30" s="15" t="s">
        <v>371</v>
      </c>
      <c r="J30" s="15" t="s">
        <v>10</v>
      </c>
    </row>
    <row r="31" spans="1:10" ht="14.25" customHeight="1" outlineLevel="1" x14ac:dyDescent="0.25">
      <c r="A31" s="19"/>
      <c r="B31" s="23"/>
      <c r="C31" s="15" t="s">
        <v>22</v>
      </c>
      <c r="D31" s="15" t="s">
        <v>453</v>
      </c>
      <c r="E31" s="15" t="s">
        <v>456</v>
      </c>
      <c r="F31" s="15" t="s">
        <v>451</v>
      </c>
      <c r="G31" s="15" t="s">
        <v>472</v>
      </c>
      <c r="H31" s="15"/>
      <c r="I31" s="15" t="s">
        <v>375</v>
      </c>
      <c r="J31" s="15" t="s">
        <v>9</v>
      </c>
    </row>
    <row r="32" spans="1:10" ht="14.25" customHeight="1" outlineLevel="1" x14ac:dyDescent="0.25">
      <c r="A32" s="19"/>
      <c r="B32" s="23"/>
      <c r="C32" s="15" t="s">
        <v>23</v>
      </c>
      <c r="D32" s="15" t="s">
        <v>436</v>
      </c>
      <c r="E32" s="15" t="s">
        <v>452</v>
      </c>
      <c r="F32" s="15" t="s">
        <v>450</v>
      </c>
      <c r="G32" s="15"/>
      <c r="H32" s="15"/>
      <c r="I32" s="15" t="s">
        <v>371</v>
      </c>
      <c r="J32" s="15" t="s">
        <v>7</v>
      </c>
    </row>
    <row r="33" spans="1:10" ht="15" customHeight="1" x14ac:dyDescent="0.25">
      <c r="A33" s="19"/>
      <c r="B33" s="19"/>
      <c r="C33" s="20"/>
      <c r="D33" s="20"/>
      <c r="E33" s="24"/>
      <c r="F33" s="20"/>
      <c r="G33" s="20"/>
      <c r="H33" s="20"/>
      <c r="I33" s="20"/>
      <c r="J33" s="20"/>
    </row>
    <row r="34" spans="1:10" ht="14.25" customHeight="1" x14ac:dyDescent="0.25">
      <c r="A34" s="15"/>
      <c r="B34" s="15" t="s">
        <v>0</v>
      </c>
      <c r="C34" s="15" t="s">
        <v>26</v>
      </c>
      <c r="D34" s="15" t="s">
        <v>2</v>
      </c>
      <c r="E34" s="15" t="s">
        <v>3</v>
      </c>
      <c r="F34" s="15" t="s">
        <v>4</v>
      </c>
      <c r="G34" s="15" t="s">
        <v>5</v>
      </c>
      <c r="H34" s="15" t="s">
        <v>6</v>
      </c>
      <c r="I34" s="16"/>
      <c r="J34" s="17"/>
    </row>
    <row r="35" spans="1:10" ht="14.25" customHeight="1" x14ac:dyDescent="0.25">
      <c r="A35" s="15" t="s">
        <v>7</v>
      </c>
      <c r="B35" s="15" t="s">
        <v>202</v>
      </c>
      <c r="C35" s="15" t="s">
        <v>203</v>
      </c>
      <c r="D35" s="15" t="s">
        <v>141</v>
      </c>
      <c r="E35" s="15" t="s">
        <v>9</v>
      </c>
      <c r="F35" s="15" t="s">
        <v>464</v>
      </c>
      <c r="G35" s="15" t="s">
        <v>497</v>
      </c>
      <c r="H35" s="15" t="s">
        <v>7</v>
      </c>
      <c r="I35" s="16"/>
      <c r="J35" s="19"/>
    </row>
    <row r="36" spans="1:10" ht="14.25" customHeight="1" x14ac:dyDescent="0.25">
      <c r="A36" s="15" t="s">
        <v>8</v>
      </c>
      <c r="B36" s="15" t="s">
        <v>169</v>
      </c>
      <c r="C36" s="15" t="s">
        <v>170</v>
      </c>
      <c r="D36" s="15" t="s">
        <v>32</v>
      </c>
      <c r="E36" s="15" t="s">
        <v>8</v>
      </c>
      <c r="F36" s="15" t="s">
        <v>468</v>
      </c>
      <c r="G36" s="15" t="s">
        <v>498</v>
      </c>
      <c r="H36" s="15" t="s">
        <v>8</v>
      </c>
      <c r="I36" s="16"/>
      <c r="J36" s="19"/>
    </row>
    <row r="37" spans="1:10" ht="14.25" customHeight="1" x14ac:dyDescent="0.25">
      <c r="A37" s="15" t="s">
        <v>9</v>
      </c>
      <c r="B37" s="15" t="s">
        <v>165</v>
      </c>
      <c r="C37" s="15" t="s">
        <v>166</v>
      </c>
      <c r="D37" s="15" t="s">
        <v>25</v>
      </c>
      <c r="E37" s="15" t="s">
        <v>7</v>
      </c>
      <c r="F37" s="15" t="s">
        <v>466</v>
      </c>
      <c r="G37" s="15" t="s">
        <v>499</v>
      </c>
      <c r="H37" s="15" t="s">
        <v>9</v>
      </c>
      <c r="I37" s="16"/>
      <c r="J37" s="19"/>
    </row>
    <row r="38" spans="1:10" ht="14.25" customHeight="1" x14ac:dyDescent="0.25">
      <c r="A38" s="15" t="s">
        <v>10</v>
      </c>
      <c r="B38" s="15" t="s">
        <v>204</v>
      </c>
      <c r="C38" s="15" t="s">
        <v>205</v>
      </c>
      <c r="D38" s="15" t="s">
        <v>30</v>
      </c>
      <c r="E38" s="15" t="s">
        <v>89</v>
      </c>
      <c r="F38" s="15" t="s">
        <v>447</v>
      </c>
      <c r="G38" s="15" t="s">
        <v>500</v>
      </c>
      <c r="H38" s="15" t="s">
        <v>10</v>
      </c>
      <c r="I38" s="16"/>
      <c r="J38" s="19"/>
    </row>
    <row r="39" spans="1:10" ht="15" customHeight="1" outlineLevel="1" x14ac:dyDescent="0.25">
      <c r="A39" s="20"/>
      <c r="B39" s="20"/>
      <c r="C39" s="21"/>
      <c r="D39" s="21"/>
      <c r="E39" s="21"/>
      <c r="F39" s="21"/>
      <c r="G39" s="21"/>
      <c r="H39" s="21"/>
      <c r="I39" s="22"/>
      <c r="J39" s="22"/>
    </row>
    <row r="40" spans="1:10" ht="14.25" customHeight="1" outlineLevel="1" x14ac:dyDescent="0.25">
      <c r="A40" s="19"/>
      <c r="B40" s="23"/>
      <c r="C40" s="15"/>
      <c r="D40" s="15" t="s">
        <v>11</v>
      </c>
      <c r="E40" s="15" t="s">
        <v>12</v>
      </c>
      <c r="F40" s="15" t="s">
        <v>13</v>
      </c>
      <c r="G40" s="15" t="s">
        <v>14</v>
      </c>
      <c r="H40" s="15" t="s">
        <v>15</v>
      </c>
      <c r="I40" s="15" t="s">
        <v>16</v>
      </c>
      <c r="J40" s="15" t="s">
        <v>17</v>
      </c>
    </row>
    <row r="41" spans="1:10" ht="14.25" customHeight="1" outlineLevel="1" x14ac:dyDescent="0.25">
      <c r="A41" s="19"/>
      <c r="B41" s="23"/>
      <c r="C41" s="15" t="s">
        <v>18</v>
      </c>
      <c r="D41" s="15" t="s">
        <v>440</v>
      </c>
      <c r="E41" s="15" t="s">
        <v>438</v>
      </c>
      <c r="F41" s="15" t="s">
        <v>438</v>
      </c>
      <c r="G41" s="15"/>
      <c r="H41" s="15"/>
      <c r="I41" s="15" t="s">
        <v>371</v>
      </c>
      <c r="J41" s="15" t="s">
        <v>10</v>
      </c>
    </row>
    <row r="42" spans="1:10" ht="14.25" customHeight="1" outlineLevel="1" x14ac:dyDescent="0.25">
      <c r="A42" s="19"/>
      <c r="B42" s="23"/>
      <c r="C42" s="15" t="s">
        <v>19</v>
      </c>
      <c r="D42" s="15" t="s">
        <v>452</v>
      </c>
      <c r="E42" s="15" t="s">
        <v>438</v>
      </c>
      <c r="F42" s="15" t="s">
        <v>438</v>
      </c>
      <c r="G42" s="15"/>
      <c r="H42" s="15"/>
      <c r="I42" s="15" t="s">
        <v>371</v>
      </c>
      <c r="J42" s="15" t="s">
        <v>9</v>
      </c>
    </row>
    <row r="43" spans="1:10" ht="14.25" customHeight="1" outlineLevel="1" x14ac:dyDescent="0.25">
      <c r="A43" s="19"/>
      <c r="B43" s="23"/>
      <c r="C43" s="15" t="s">
        <v>20</v>
      </c>
      <c r="D43" s="15" t="s">
        <v>451</v>
      </c>
      <c r="E43" s="15" t="s">
        <v>434</v>
      </c>
      <c r="F43" s="15" t="s">
        <v>456</v>
      </c>
      <c r="G43" s="15"/>
      <c r="H43" s="15"/>
      <c r="I43" s="15" t="s">
        <v>371</v>
      </c>
      <c r="J43" s="15" t="s">
        <v>8</v>
      </c>
    </row>
    <row r="44" spans="1:10" ht="14.25" customHeight="1" outlineLevel="1" x14ac:dyDescent="0.25">
      <c r="A44" s="19"/>
      <c r="B44" s="23"/>
      <c r="C44" s="15" t="s">
        <v>21</v>
      </c>
      <c r="D44" s="15" t="s">
        <v>438</v>
      </c>
      <c r="E44" s="15" t="s">
        <v>449</v>
      </c>
      <c r="F44" s="15" t="s">
        <v>436</v>
      </c>
      <c r="G44" s="15" t="s">
        <v>456</v>
      </c>
      <c r="H44" s="15"/>
      <c r="I44" s="15" t="s">
        <v>375</v>
      </c>
      <c r="J44" s="15" t="s">
        <v>10</v>
      </c>
    </row>
    <row r="45" spans="1:10" ht="14.25" customHeight="1" outlineLevel="1" x14ac:dyDescent="0.25">
      <c r="A45" s="19"/>
      <c r="B45" s="23"/>
      <c r="C45" s="15" t="s">
        <v>22</v>
      </c>
      <c r="D45" s="15" t="s">
        <v>456</v>
      </c>
      <c r="E45" s="15" t="s">
        <v>436</v>
      </c>
      <c r="F45" s="15" t="s">
        <v>440</v>
      </c>
      <c r="G45" s="15"/>
      <c r="H45" s="15"/>
      <c r="I45" s="15" t="s">
        <v>371</v>
      </c>
      <c r="J45" s="15" t="s">
        <v>9</v>
      </c>
    </row>
    <row r="46" spans="1:10" ht="14.25" customHeight="1" outlineLevel="1" x14ac:dyDescent="0.25">
      <c r="A46" s="19"/>
      <c r="B46" s="23"/>
      <c r="C46" s="15" t="s">
        <v>23</v>
      </c>
      <c r="D46" s="15" t="s">
        <v>456</v>
      </c>
      <c r="E46" s="15" t="s">
        <v>434</v>
      </c>
      <c r="F46" s="15" t="s">
        <v>440</v>
      </c>
      <c r="G46" s="15"/>
      <c r="H46" s="15"/>
      <c r="I46" s="15" t="s">
        <v>371</v>
      </c>
      <c r="J46" s="15" t="s">
        <v>7</v>
      </c>
    </row>
    <row r="47" spans="1:10" ht="90" customHeight="1" x14ac:dyDescent="0.25">
      <c r="A47" s="19"/>
      <c r="B47" s="19"/>
      <c r="C47" s="20"/>
      <c r="D47" s="20"/>
      <c r="E47" s="24"/>
      <c r="F47" s="20"/>
      <c r="G47" s="20"/>
      <c r="H47" s="20"/>
      <c r="I47" s="20"/>
      <c r="J47" s="20"/>
    </row>
    <row r="48" spans="1:10" ht="14.25" customHeight="1" x14ac:dyDescent="0.25">
      <c r="A48" s="15"/>
      <c r="B48" s="15" t="s">
        <v>0</v>
      </c>
      <c r="C48" s="15" t="s">
        <v>28</v>
      </c>
      <c r="D48" s="15" t="s">
        <v>2</v>
      </c>
      <c r="E48" s="15" t="s">
        <v>3</v>
      </c>
      <c r="F48" s="15" t="s">
        <v>4</v>
      </c>
      <c r="G48" s="15" t="s">
        <v>5</v>
      </c>
      <c r="H48" s="15" t="s">
        <v>6</v>
      </c>
      <c r="I48" s="16"/>
      <c r="J48" s="17"/>
    </row>
    <row r="49" spans="1:10" ht="14.25" customHeight="1" x14ac:dyDescent="0.25">
      <c r="A49" s="15" t="s">
        <v>7</v>
      </c>
      <c r="B49" s="15" t="s">
        <v>206</v>
      </c>
      <c r="C49" s="15" t="s">
        <v>207</v>
      </c>
      <c r="D49" s="15" t="s">
        <v>27</v>
      </c>
      <c r="E49" s="15" t="s">
        <v>9</v>
      </c>
      <c r="F49" s="15" t="s">
        <v>464</v>
      </c>
      <c r="G49" s="15" t="s">
        <v>501</v>
      </c>
      <c r="H49" s="15" t="s">
        <v>7</v>
      </c>
      <c r="I49" s="16"/>
      <c r="J49" s="19"/>
    </row>
    <row r="50" spans="1:10" ht="14.25" customHeight="1" x14ac:dyDescent="0.25">
      <c r="A50" s="15" t="s">
        <v>8</v>
      </c>
      <c r="B50" s="15" t="s">
        <v>171</v>
      </c>
      <c r="C50" s="15" t="s">
        <v>172</v>
      </c>
      <c r="D50" s="15" t="s">
        <v>173</v>
      </c>
      <c r="E50" s="15" t="s">
        <v>8</v>
      </c>
      <c r="F50" s="15" t="s">
        <v>443</v>
      </c>
      <c r="G50" s="15" t="s">
        <v>502</v>
      </c>
      <c r="H50" s="15" t="s">
        <v>8</v>
      </c>
      <c r="I50" s="16"/>
      <c r="J50" s="19"/>
    </row>
    <row r="51" spans="1:10" ht="14.25" customHeight="1" x14ac:dyDescent="0.25">
      <c r="A51" s="15" t="s">
        <v>9</v>
      </c>
      <c r="B51" s="15" t="s">
        <v>208</v>
      </c>
      <c r="C51" s="15" t="s">
        <v>209</v>
      </c>
      <c r="D51" s="15" t="s">
        <v>32</v>
      </c>
      <c r="E51" s="15" t="s">
        <v>89</v>
      </c>
      <c r="F51" s="15" t="s">
        <v>503</v>
      </c>
      <c r="G51" s="15" t="s">
        <v>504</v>
      </c>
      <c r="H51" s="15" t="s">
        <v>10</v>
      </c>
      <c r="I51" s="16"/>
      <c r="J51" s="19"/>
    </row>
    <row r="52" spans="1:10" ht="14.25" customHeight="1" x14ac:dyDescent="0.25">
      <c r="A52" s="15" t="s">
        <v>10</v>
      </c>
      <c r="B52" s="15" t="s">
        <v>210</v>
      </c>
      <c r="C52" s="15" t="s">
        <v>211</v>
      </c>
      <c r="D52" s="15" t="s">
        <v>146</v>
      </c>
      <c r="E52" s="15" t="s">
        <v>7</v>
      </c>
      <c r="F52" s="15" t="s">
        <v>505</v>
      </c>
      <c r="G52" s="15" t="s">
        <v>506</v>
      </c>
      <c r="H52" s="15" t="s">
        <v>9</v>
      </c>
      <c r="I52" s="16"/>
      <c r="J52" s="19"/>
    </row>
    <row r="53" spans="1:10" ht="15" customHeight="1" outlineLevel="1" x14ac:dyDescent="0.25">
      <c r="A53" s="20"/>
      <c r="B53" s="20"/>
      <c r="C53" s="21"/>
      <c r="D53" s="21"/>
      <c r="E53" s="21"/>
      <c r="F53" s="21"/>
      <c r="G53" s="21"/>
      <c r="H53" s="21"/>
      <c r="I53" s="22"/>
      <c r="J53" s="22"/>
    </row>
    <row r="54" spans="1:10" ht="14.25" customHeight="1" outlineLevel="1" x14ac:dyDescent="0.25">
      <c r="A54" s="19"/>
      <c r="B54" s="23"/>
      <c r="C54" s="15"/>
      <c r="D54" s="15" t="s">
        <v>11</v>
      </c>
      <c r="E54" s="15" t="s">
        <v>12</v>
      </c>
      <c r="F54" s="15" t="s">
        <v>13</v>
      </c>
      <c r="G54" s="15" t="s">
        <v>14</v>
      </c>
      <c r="H54" s="15" t="s">
        <v>15</v>
      </c>
      <c r="I54" s="15" t="s">
        <v>16</v>
      </c>
      <c r="J54" s="15" t="s">
        <v>17</v>
      </c>
    </row>
    <row r="55" spans="1:10" ht="14.25" customHeight="1" outlineLevel="1" x14ac:dyDescent="0.25">
      <c r="A55" s="19"/>
      <c r="B55" s="23"/>
      <c r="C55" s="15" t="s">
        <v>18</v>
      </c>
      <c r="D55" s="15" t="s">
        <v>438</v>
      </c>
      <c r="E55" s="15" t="s">
        <v>440</v>
      </c>
      <c r="F55" s="15" t="s">
        <v>438</v>
      </c>
      <c r="G55" s="15"/>
      <c r="H55" s="15"/>
      <c r="I55" s="15" t="s">
        <v>371</v>
      </c>
      <c r="J55" s="15" t="s">
        <v>10</v>
      </c>
    </row>
    <row r="56" spans="1:10" ht="14.25" customHeight="1" outlineLevel="1" x14ac:dyDescent="0.25">
      <c r="A56" s="19"/>
      <c r="B56" s="23"/>
      <c r="C56" s="15" t="s">
        <v>19</v>
      </c>
      <c r="D56" s="15" t="s">
        <v>455</v>
      </c>
      <c r="E56" s="15" t="s">
        <v>480</v>
      </c>
      <c r="F56" s="15" t="s">
        <v>439</v>
      </c>
      <c r="G56" s="15" t="s">
        <v>472</v>
      </c>
      <c r="H56" s="15" t="s">
        <v>456</v>
      </c>
      <c r="I56" s="15" t="s">
        <v>376</v>
      </c>
      <c r="J56" s="15" t="s">
        <v>9</v>
      </c>
    </row>
    <row r="57" spans="1:10" ht="14.25" customHeight="1" outlineLevel="1" x14ac:dyDescent="0.25">
      <c r="A57" s="19"/>
      <c r="B57" s="23"/>
      <c r="C57" s="15" t="s">
        <v>20</v>
      </c>
      <c r="D57" s="15" t="s">
        <v>452</v>
      </c>
      <c r="E57" s="15" t="s">
        <v>434</v>
      </c>
      <c r="F57" s="15" t="s">
        <v>434</v>
      </c>
      <c r="G57" s="15"/>
      <c r="H57" s="15"/>
      <c r="I57" s="15" t="s">
        <v>371</v>
      </c>
      <c r="J57" s="15" t="s">
        <v>8</v>
      </c>
    </row>
    <row r="58" spans="1:10" ht="14.25" customHeight="1" outlineLevel="1" x14ac:dyDescent="0.25">
      <c r="A58" s="19"/>
      <c r="B58" s="23"/>
      <c r="C58" s="15" t="s">
        <v>21</v>
      </c>
      <c r="D58" s="15" t="s">
        <v>455</v>
      </c>
      <c r="E58" s="15" t="s">
        <v>453</v>
      </c>
      <c r="F58" s="15" t="s">
        <v>437</v>
      </c>
      <c r="G58" s="15" t="s">
        <v>450</v>
      </c>
      <c r="H58" s="15"/>
      <c r="I58" s="15" t="s">
        <v>375</v>
      </c>
      <c r="J58" s="15" t="s">
        <v>10</v>
      </c>
    </row>
    <row r="59" spans="1:10" ht="14.25" customHeight="1" outlineLevel="1" x14ac:dyDescent="0.25">
      <c r="A59" s="19"/>
      <c r="B59" s="23"/>
      <c r="C59" s="15" t="s">
        <v>22</v>
      </c>
      <c r="D59" s="15" t="s">
        <v>436</v>
      </c>
      <c r="E59" s="15" t="s">
        <v>456</v>
      </c>
      <c r="F59" s="15" t="s">
        <v>440</v>
      </c>
      <c r="G59" s="15"/>
      <c r="H59" s="15"/>
      <c r="I59" s="15" t="s">
        <v>371</v>
      </c>
      <c r="J59" s="15" t="s">
        <v>9</v>
      </c>
    </row>
    <row r="60" spans="1:10" ht="14.25" customHeight="1" outlineLevel="1" x14ac:dyDescent="0.25">
      <c r="A60" s="19"/>
      <c r="B60" s="23"/>
      <c r="C60" s="15" t="s">
        <v>23</v>
      </c>
      <c r="D60" s="15" t="s">
        <v>449</v>
      </c>
      <c r="E60" s="15" t="s">
        <v>481</v>
      </c>
      <c r="F60" s="15" t="s">
        <v>438</v>
      </c>
      <c r="G60" s="15" t="s">
        <v>434</v>
      </c>
      <c r="H60" s="15" t="s">
        <v>449</v>
      </c>
      <c r="I60" s="15" t="s">
        <v>21</v>
      </c>
      <c r="J60" s="15" t="s">
        <v>7</v>
      </c>
    </row>
    <row r="61" spans="1:10" ht="15" customHeight="1" x14ac:dyDescent="0.25">
      <c r="A61" s="19"/>
      <c r="B61" s="19"/>
      <c r="C61" s="20"/>
      <c r="D61" s="20"/>
      <c r="E61" s="24"/>
      <c r="F61" s="20"/>
      <c r="G61" s="20"/>
      <c r="H61" s="20"/>
      <c r="I61" s="20"/>
      <c r="J61" s="20"/>
    </row>
    <row r="62" spans="1:10" ht="14.25" customHeight="1" x14ac:dyDescent="0.25">
      <c r="A62" s="15"/>
      <c r="B62" s="15" t="s">
        <v>0</v>
      </c>
      <c r="C62" s="15" t="s">
        <v>29</v>
      </c>
      <c r="D62" s="15" t="s">
        <v>2</v>
      </c>
      <c r="E62" s="15" t="s">
        <v>3</v>
      </c>
      <c r="F62" s="15" t="s">
        <v>4</v>
      </c>
      <c r="G62" s="15" t="s">
        <v>5</v>
      </c>
      <c r="H62" s="15" t="s">
        <v>6</v>
      </c>
      <c r="I62" s="16"/>
      <c r="J62" s="17"/>
    </row>
    <row r="63" spans="1:10" ht="14.25" customHeight="1" x14ac:dyDescent="0.25">
      <c r="A63" s="15" t="s">
        <v>7</v>
      </c>
      <c r="B63" s="15" t="s">
        <v>154</v>
      </c>
      <c r="C63" s="15" t="s">
        <v>155</v>
      </c>
      <c r="D63" s="15" t="s">
        <v>25</v>
      </c>
      <c r="E63" s="15" t="s">
        <v>9</v>
      </c>
      <c r="F63" s="15" t="s">
        <v>507</v>
      </c>
      <c r="G63" s="15" t="s">
        <v>508</v>
      </c>
      <c r="H63" s="15" t="s">
        <v>7</v>
      </c>
      <c r="I63" s="16"/>
      <c r="J63" s="19"/>
    </row>
    <row r="64" spans="1:10" ht="14.25" customHeight="1" x14ac:dyDescent="0.25">
      <c r="A64" s="15" t="s">
        <v>8</v>
      </c>
      <c r="B64" s="15" t="s">
        <v>212</v>
      </c>
      <c r="C64" s="15" t="s">
        <v>213</v>
      </c>
      <c r="D64" s="15" t="s">
        <v>214</v>
      </c>
      <c r="E64" s="15" t="s">
        <v>7</v>
      </c>
      <c r="F64" s="15" t="s">
        <v>443</v>
      </c>
      <c r="G64" s="15" t="s">
        <v>509</v>
      </c>
      <c r="H64" s="15" t="s">
        <v>9</v>
      </c>
      <c r="I64" s="16"/>
      <c r="J64" s="19"/>
    </row>
    <row r="65" spans="1:10" ht="14.25" customHeight="1" x14ac:dyDescent="0.25">
      <c r="A65" s="15" t="s">
        <v>9</v>
      </c>
      <c r="B65" s="15" t="s">
        <v>215</v>
      </c>
      <c r="C65" s="15" t="s">
        <v>216</v>
      </c>
      <c r="D65" s="15" t="s">
        <v>32</v>
      </c>
      <c r="E65" s="15" t="s">
        <v>8</v>
      </c>
      <c r="F65" s="15" t="s">
        <v>477</v>
      </c>
      <c r="G65" s="15" t="s">
        <v>510</v>
      </c>
      <c r="H65" s="15" t="s">
        <v>8</v>
      </c>
      <c r="I65" s="16"/>
      <c r="J65" s="19"/>
    </row>
    <row r="66" spans="1:10" ht="14.25" customHeight="1" x14ac:dyDescent="0.25">
      <c r="A66" s="15" t="s">
        <v>10</v>
      </c>
      <c r="B66" s="15" t="s">
        <v>176</v>
      </c>
      <c r="C66" s="15" t="s">
        <v>177</v>
      </c>
      <c r="D66" s="15" t="s">
        <v>141</v>
      </c>
      <c r="E66" s="15" t="s">
        <v>89</v>
      </c>
      <c r="F66" s="15" t="s">
        <v>447</v>
      </c>
      <c r="G66" s="15" t="s">
        <v>511</v>
      </c>
      <c r="H66" s="15" t="s">
        <v>10</v>
      </c>
      <c r="I66" s="16"/>
      <c r="J66" s="19"/>
    </row>
    <row r="67" spans="1:10" ht="15" customHeight="1" outlineLevel="1" x14ac:dyDescent="0.25">
      <c r="A67" s="20"/>
      <c r="B67" s="20"/>
      <c r="C67" s="21"/>
      <c r="D67" s="21"/>
      <c r="E67" s="21"/>
      <c r="F67" s="21"/>
      <c r="G67" s="21"/>
      <c r="H67" s="21"/>
      <c r="I67" s="22"/>
      <c r="J67" s="22"/>
    </row>
    <row r="68" spans="1:10" ht="14.25" customHeight="1" outlineLevel="1" x14ac:dyDescent="0.25">
      <c r="A68" s="19"/>
      <c r="B68" s="23"/>
      <c r="C68" s="15"/>
      <c r="D68" s="15" t="s">
        <v>11</v>
      </c>
      <c r="E68" s="15" t="s">
        <v>12</v>
      </c>
      <c r="F68" s="15" t="s">
        <v>13</v>
      </c>
      <c r="G68" s="15" t="s">
        <v>14</v>
      </c>
      <c r="H68" s="15" t="s">
        <v>15</v>
      </c>
      <c r="I68" s="15" t="s">
        <v>16</v>
      </c>
      <c r="J68" s="15" t="s">
        <v>17</v>
      </c>
    </row>
    <row r="69" spans="1:10" ht="14.25" customHeight="1" outlineLevel="1" x14ac:dyDescent="0.25">
      <c r="A69" s="19"/>
      <c r="B69" s="23"/>
      <c r="C69" s="15" t="s">
        <v>18</v>
      </c>
      <c r="D69" s="15" t="s">
        <v>512</v>
      </c>
      <c r="E69" s="15" t="s">
        <v>434</v>
      </c>
      <c r="F69" s="15" t="s">
        <v>440</v>
      </c>
      <c r="G69" s="15" t="s">
        <v>434</v>
      </c>
      <c r="H69" s="15"/>
      <c r="I69" s="15" t="s">
        <v>375</v>
      </c>
      <c r="J69" s="15" t="s">
        <v>10</v>
      </c>
    </row>
    <row r="70" spans="1:10" ht="14.25" customHeight="1" outlineLevel="1" x14ac:dyDescent="0.25">
      <c r="A70" s="19"/>
      <c r="B70" s="23"/>
      <c r="C70" s="15" t="s">
        <v>19</v>
      </c>
      <c r="D70" s="15" t="s">
        <v>436</v>
      </c>
      <c r="E70" s="15" t="s">
        <v>451</v>
      </c>
      <c r="F70" s="15" t="s">
        <v>455</v>
      </c>
      <c r="G70" s="15"/>
      <c r="H70" s="15"/>
      <c r="I70" s="15" t="s">
        <v>371</v>
      </c>
      <c r="J70" s="15" t="s">
        <v>9</v>
      </c>
    </row>
    <row r="71" spans="1:10" ht="14.25" customHeight="1" outlineLevel="1" x14ac:dyDescent="0.25">
      <c r="A71" s="19"/>
      <c r="B71" s="23"/>
      <c r="C71" s="15" t="s">
        <v>20</v>
      </c>
      <c r="D71" s="15" t="s">
        <v>451</v>
      </c>
      <c r="E71" s="15" t="s">
        <v>452</v>
      </c>
      <c r="F71" s="15" t="s">
        <v>456</v>
      </c>
      <c r="G71" s="15"/>
      <c r="H71" s="15"/>
      <c r="I71" s="15" t="s">
        <v>371</v>
      </c>
      <c r="J71" s="15" t="s">
        <v>8</v>
      </c>
    </row>
    <row r="72" spans="1:10" ht="14.25" customHeight="1" outlineLevel="1" x14ac:dyDescent="0.25">
      <c r="A72" s="19"/>
      <c r="B72" s="23"/>
      <c r="C72" s="15" t="s">
        <v>21</v>
      </c>
      <c r="D72" s="15" t="s">
        <v>480</v>
      </c>
      <c r="E72" s="15" t="s">
        <v>434</v>
      </c>
      <c r="F72" s="15" t="s">
        <v>481</v>
      </c>
      <c r="G72" s="15" t="s">
        <v>449</v>
      </c>
      <c r="H72" s="15"/>
      <c r="I72" s="15" t="s">
        <v>18</v>
      </c>
      <c r="J72" s="15" t="s">
        <v>10</v>
      </c>
    </row>
    <row r="73" spans="1:10" ht="14.25" customHeight="1" outlineLevel="1" x14ac:dyDescent="0.25">
      <c r="A73" s="19"/>
      <c r="B73" s="23"/>
      <c r="C73" s="15" t="s">
        <v>22</v>
      </c>
      <c r="D73" s="15" t="s">
        <v>450</v>
      </c>
      <c r="E73" s="15" t="s">
        <v>513</v>
      </c>
      <c r="F73" s="15" t="s">
        <v>450</v>
      </c>
      <c r="G73" s="15" t="s">
        <v>449</v>
      </c>
      <c r="H73" s="15" t="s">
        <v>472</v>
      </c>
      <c r="I73" s="15" t="s">
        <v>376</v>
      </c>
      <c r="J73" s="15" t="s">
        <v>9</v>
      </c>
    </row>
    <row r="74" spans="1:10" ht="14.25" customHeight="1" outlineLevel="1" x14ac:dyDescent="0.25">
      <c r="A74" s="19"/>
      <c r="B74" s="23"/>
      <c r="C74" s="15" t="s">
        <v>23</v>
      </c>
      <c r="D74" s="15" t="s">
        <v>452</v>
      </c>
      <c r="E74" s="15" t="s">
        <v>450</v>
      </c>
      <c r="F74" s="15" t="s">
        <v>440</v>
      </c>
      <c r="G74" s="15"/>
      <c r="H74" s="15"/>
      <c r="I74" s="15" t="s">
        <v>371</v>
      </c>
      <c r="J74" s="15" t="s">
        <v>7</v>
      </c>
    </row>
    <row r="75" spans="1:10" x14ac:dyDescent="0.25">
      <c r="A75" s="25"/>
      <c r="B75" s="25"/>
      <c r="C75" s="25"/>
      <c r="D75" s="25"/>
      <c r="E75" s="25"/>
      <c r="F75" s="25"/>
      <c r="G75" s="25"/>
      <c r="H75" s="25"/>
      <c r="J75" s="20"/>
    </row>
    <row r="76" spans="1:10" ht="14.25" customHeight="1" x14ac:dyDescent="0.25">
      <c r="A76" s="15"/>
      <c r="B76" s="15" t="s">
        <v>0</v>
      </c>
      <c r="C76" s="15" t="s">
        <v>33</v>
      </c>
      <c r="D76" s="15" t="s">
        <v>2</v>
      </c>
      <c r="E76" s="15" t="s">
        <v>3</v>
      </c>
      <c r="F76" s="15" t="s">
        <v>4</v>
      </c>
      <c r="G76" s="15" t="s">
        <v>5</v>
      </c>
      <c r="H76" s="15" t="s">
        <v>6</v>
      </c>
      <c r="I76" s="16"/>
      <c r="J76" s="17"/>
    </row>
    <row r="77" spans="1:10" ht="14.25" customHeight="1" x14ac:dyDescent="0.25">
      <c r="A77" s="15" t="s">
        <v>7</v>
      </c>
      <c r="B77" s="15" t="s">
        <v>161</v>
      </c>
      <c r="C77" s="15" t="s">
        <v>162</v>
      </c>
      <c r="D77" s="15" t="s">
        <v>31</v>
      </c>
      <c r="E77" s="15" t="s">
        <v>9</v>
      </c>
      <c r="F77" s="15" t="s">
        <v>464</v>
      </c>
      <c r="G77" s="15" t="s">
        <v>514</v>
      </c>
      <c r="H77" s="15" t="s">
        <v>7</v>
      </c>
      <c r="I77" s="16"/>
      <c r="J77" s="19"/>
    </row>
    <row r="78" spans="1:10" ht="14.25" customHeight="1" x14ac:dyDescent="0.25">
      <c r="A78" s="15" t="s">
        <v>8</v>
      </c>
      <c r="B78" s="15" t="s">
        <v>217</v>
      </c>
      <c r="C78" s="15" t="s">
        <v>218</v>
      </c>
      <c r="D78" s="15" t="s">
        <v>146</v>
      </c>
      <c r="E78" s="15" t="s">
        <v>8</v>
      </c>
      <c r="F78" s="15" t="s">
        <v>443</v>
      </c>
      <c r="G78" s="15" t="s">
        <v>515</v>
      </c>
      <c r="H78" s="15" t="s">
        <v>8</v>
      </c>
      <c r="I78" s="16"/>
      <c r="J78" s="19"/>
    </row>
    <row r="79" spans="1:10" ht="14.25" customHeight="1" x14ac:dyDescent="0.25">
      <c r="A79" s="15" t="s">
        <v>9</v>
      </c>
      <c r="B79" s="15" t="s">
        <v>198</v>
      </c>
      <c r="C79" s="15" t="s">
        <v>219</v>
      </c>
      <c r="D79" s="15" t="s">
        <v>25</v>
      </c>
      <c r="E79" s="15" t="s">
        <v>7</v>
      </c>
      <c r="F79" s="15" t="s">
        <v>516</v>
      </c>
      <c r="G79" s="15" t="s">
        <v>517</v>
      </c>
      <c r="H79" s="15" t="s">
        <v>9</v>
      </c>
      <c r="I79" s="16"/>
      <c r="J79" s="19"/>
    </row>
    <row r="80" spans="1:10" ht="14.25" customHeight="1" x14ac:dyDescent="0.25">
      <c r="A80" s="15" t="s">
        <v>10</v>
      </c>
      <c r="B80" s="15" t="s">
        <v>220</v>
      </c>
      <c r="C80" s="15" t="s">
        <v>221</v>
      </c>
      <c r="D80" s="15" t="s">
        <v>30</v>
      </c>
      <c r="E80" s="15" t="s">
        <v>89</v>
      </c>
      <c r="F80" s="15" t="s">
        <v>518</v>
      </c>
      <c r="G80" s="15" t="s">
        <v>519</v>
      </c>
      <c r="H80" s="15" t="s">
        <v>10</v>
      </c>
      <c r="I80" s="16"/>
      <c r="J80" s="19"/>
    </row>
    <row r="81" spans="1:10" ht="15" customHeight="1" outlineLevel="1" x14ac:dyDescent="0.25">
      <c r="A81" s="20"/>
      <c r="B81" s="20"/>
      <c r="C81" s="21"/>
      <c r="D81" s="21"/>
      <c r="E81" s="21"/>
      <c r="F81" s="21"/>
      <c r="G81" s="21"/>
      <c r="H81" s="21"/>
      <c r="I81" s="22"/>
      <c r="J81" s="22"/>
    </row>
    <row r="82" spans="1:10" ht="14.25" customHeight="1" outlineLevel="1" x14ac:dyDescent="0.25">
      <c r="A82" s="19"/>
      <c r="B82" s="23"/>
      <c r="C82" s="15"/>
      <c r="D82" s="15" t="s">
        <v>11</v>
      </c>
      <c r="E82" s="15" t="s">
        <v>12</v>
      </c>
      <c r="F82" s="15" t="s">
        <v>13</v>
      </c>
      <c r="G82" s="15" t="s">
        <v>14</v>
      </c>
      <c r="H82" s="15" t="s">
        <v>15</v>
      </c>
      <c r="I82" s="15" t="s">
        <v>16</v>
      </c>
      <c r="J82" s="15" t="s">
        <v>17</v>
      </c>
    </row>
    <row r="83" spans="1:10" ht="14.25" customHeight="1" outlineLevel="1" x14ac:dyDescent="0.25">
      <c r="A83" s="19"/>
      <c r="B83" s="23"/>
      <c r="C83" s="15" t="s">
        <v>18</v>
      </c>
      <c r="D83" s="15" t="s">
        <v>437</v>
      </c>
      <c r="E83" s="15" t="s">
        <v>440</v>
      </c>
      <c r="F83" s="15" t="s">
        <v>455</v>
      </c>
      <c r="G83" s="15"/>
      <c r="H83" s="15"/>
      <c r="I83" s="15" t="s">
        <v>371</v>
      </c>
      <c r="J83" s="15" t="s">
        <v>10</v>
      </c>
    </row>
    <row r="84" spans="1:10" ht="14.25" customHeight="1" outlineLevel="1" x14ac:dyDescent="0.25">
      <c r="A84" s="19"/>
      <c r="B84" s="23"/>
      <c r="C84" s="15" t="s">
        <v>19</v>
      </c>
      <c r="D84" s="15" t="s">
        <v>453</v>
      </c>
      <c r="E84" s="15" t="s">
        <v>450</v>
      </c>
      <c r="F84" s="15" t="s">
        <v>437</v>
      </c>
      <c r="G84" s="15" t="s">
        <v>436</v>
      </c>
      <c r="H84" s="15"/>
      <c r="I84" s="15" t="s">
        <v>375</v>
      </c>
      <c r="J84" s="15" t="s">
        <v>9</v>
      </c>
    </row>
    <row r="85" spans="1:10" ht="14.25" customHeight="1" outlineLevel="1" x14ac:dyDescent="0.25">
      <c r="A85" s="19"/>
      <c r="B85" s="23"/>
      <c r="C85" s="15" t="s">
        <v>20</v>
      </c>
      <c r="D85" s="15" t="s">
        <v>450</v>
      </c>
      <c r="E85" s="15" t="s">
        <v>438</v>
      </c>
      <c r="F85" s="15" t="s">
        <v>450</v>
      </c>
      <c r="G85" s="15"/>
      <c r="H85" s="15"/>
      <c r="I85" s="15" t="s">
        <v>371</v>
      </c>
      <c r="J85" s="15" t="s">
        <v>8</v>
      </c>
    </row>
    <row r="86" spans="1:10" ht="14.25" customHeight="1" outlineLevel="1" x14ac:dyDescent="0.25">
      <c r="A86" s="19"/>
      <c r="B86" s="23"/>
      <c r="C86" s="15" t="s">
        <v>21</v>
      </c>
      <c r="D86" s="15" t="s">
        <v>513</v>
      </c>
      <c r="E86" s="15" t="s">
        <v>436</v>
      </c>
      <c r="F86" s="15" t="s">
        <v>513</v>
      </c>
      <c r="G86" s="15" t="s">
        <v>434</v>
      </c>
      <c r="H86" s="15" t="s">
        <v>455</v>
      </c>
      <c r="I86" s="15" t="s">
        <v>376</v>
      </c>
      <c r="J86" s="15" t="s">
        <v>10</v>
      </c>
    </row>
    <row r="87" spans="1:10" ht="14.25" customHeight="1" outlineLevel="1" x14ac:dyDescent="0.25">
      <c r="A87" s="19"/>
      <c r="B87" s="23"/>
      <c r="C87" s="15" t="s">
        <v>22</v>
      </c>
      <c r="D87" s="15" t="s">
        <v>450</v>
      </c>
      <c r="E87" s="15" t="s">
        <v>452</v>
      </c>
      <c r="F87" s="15" t="s">
        <v>520</v>
      </c>
      <c r="G87" s="15"/>
      <c r="H87" s="15"/>
      <c r="I87" s="15" t="s">
        <v>371</v>
      </c>
      <c r="J87" s="15" t="s">
        <v>9</v>
      </c>
    </row>
    <row r="88" spans="1:10" ht="14.25" customHeight="1" outlineLevel="1" x14ac:dyDescent="0.25">
      <c r="A88" s="19"/>
      <c r="B88" s="23"/>
      <c r="C88" s="15" t="s">
        <v>23</v>
      </c>
      <c r="D88" s="15" t="s">
        <v>456</v>
      </c>
      <c r="E88" s="15" t="s">
        <v>453</v>
      </c>
      <c r="F88" s="15" t="s">
        <v>434</v>
      </c>
      <c r="G88" s="15" t="s">
        <v>521</v>
      </c>
      <c r="H88" s="15"/>
      <c r="I88" s="15" t="s">
        <v>375</v>
      </c>
      <c r="J88" s="15" t="s">
        <v>7</v>
      </c>
    </row>
    <row r="89" spans="1:10" ht="90" customHeight="1" x14ac:dyDescent="0.25">
      <c r="A89" s="19"/>
      <c r="B89" s="19"/>
      <c r="C89" s="20"/>
      <c r="D89" s="20"/>
      <c r="E89" s="24"/>
      <c r="F89" s="20"/>
      <c r="G89" s="20"/>
      <c r="H89" s="20"/>
      <c r="I89" s="20"/>
      <c r="J89" s="20"/>
    </row>
    <row r="90" spans="1:10" ht="14.25" customHeight="1" x14ac:dyDescent="0.25">
      <c r="A90" s="15"/>
      <c r="B90" s="15" t="s">
        <v>0</v>
      </c>
      <c r="C90" s="15" t="s">
        <v>34</v>
      </c>
      <c r="D90" s="15" t="s">
        <v>2</v>
      </c>
      <c r="E90" s="15" t="s">
        <v>3</v>
      </c>
      <c r="F90" s="15" t="s">
        <v>4</v>
      </c>
      <c r="G90" s="15" t="s">
        <v>5</v>
      </c>
      <c r="H90" s="15" t="s">
        <v>6</v>
      </c>
      <c r="I90" s="16"/>
      <c r="J90" s="17"/>
    </row>
    <row r="91" spans="1:10" ht="14.25" customHeight="1" x14ac:dyDescent="0.25">
      <c r="A91" s="15" t="s">
        <v>7</v>
      </c>
      <c r="B91" s="15" t="s">
        <v>222</v>
      </c>
      <c r="C91" s="15" t="s">
        <v>223</v>
      </c>
      <c r="D91" s="15" t="s">
        <v>30</v>
      </c>
      <c r="E91" s="15" t="s">
        <v>9</v>
      </c>
      <c r="F91" s="15" t="s">
        <v>457</v>
      </c>
      <c r="G91" s="15" t="s">
        <v>522</v>
      </c>
      <c r="H91" s="15" t="s">
        <v>7</v>
      </c>
      <c r="I91" s="16"/>
      <c r="J91" s="19"/>
    </row>
    <row r="92" spans="1:10" ht="14.25" customHeight="1" x14ac:dyDescent="0.25">
      <c r="A92" s="15" t="s">
        <v>8</v>
      </c>
      <c r="B92" s="15" t="s">
        <v>224</v>
      </c>
      <c r="C92" s="15" t="s">
        <v>225</v>
      </c>
      <c r="D92" s="15" t="s">
        <v>31</v>
      </c>
      <c r="E92" s="15" t="s">
        <v>8</v>
      </c>
      <c r="F92" s="15" t="s">
        <v>487</v>
      </c>
      <c r="G92" s="15" t="s">
        <v>523</v>
      </c>
      <c r="H92" s="15" t="s">
        <v>8</v>
      </c>
      <c r="I92" s="16"/>
      <c r="J92" s="19"/>
    </row>
    <row r="93" spans="1:10" ht="14.25" customHeight="1" x14ac:dyDescent="0.25">
      <c r="A93" s="15" t="s">
        <v>9</v>
      </c>
      <c r="B93" s="15" t="s">
        <v>156</v>
      </c>
      <c r="C93" s="15" t="s">
        <v>157</v>
      </c>
      <c r="D93" s="15" t="s">
        <v>141</v>
      </c>
      <c r="E93" s="15" t="s">
        <v>89</v>
      </c>
      <c r="F93" s="15" t="s">
        <v>503</v>
      </c>
      <c r="G93" s="15" t="s">
        <v>524</v>
      </c>
      <c r="H93" s="15" t="s">
        <v>10</v>
      </c>
      <c r="I93" s="16"/>
      <c r="J93" s="19"/>
    </row>
    <row r="94" spans="1:10" ht="14.25" customHeight="1" x14ac:dyDescent="0.25">
      <c r="A94" s="15" t="s">
        <v>10</v>
      </c>
      <c r="B94" s="15" t="s">
        <v>226</v>
      </c>
      <c r="C94" s="15" t="s">
        <v>227</v>
      </c>
      <c r="D94" s="15" t="s">
        <v>146</v>
      </c>
      <c r="E94" s="15" t="s">
        <v>7</v>
      </c>
      <c r="F94" s="15" t="s">
        <v>525</v>
      </c>
      <c r="G94" s="15" t="s">
        <v>526</v>
      </c>
      <c r="H94" s="15" t="s">
        <v>9</v>
      </c>
      <c r="I94" s="16"/>
      <c r="J94" s="19"/>
    </row>
    <row r="95" spans="1:10" ht="15" customHeight="1" outlineLevel="1" x14ac:dyDescent="0.25">
      <c r="A95" s="20"/>
      <c r="B95" s="20"/>
      <c r="C95" s="21"/>
      <c r="D95" s="21"/>
      <c r="E95" s="21"/>
      <c r="F95" s="21"/>
      <c r="G95" s="21"/>
      <c r="H95" s="21"/>
      <c r="I95" s="22"/>
      <c r="J95" s="22"/>
    </row>
    <row r="96" spans="1:10" ht="14.25" customHeight="1" outlineLevel="1" x14ac:dyDescent="0.25">
      <c r="A96" s="19"/>
      <c r="B96" s="23"/>
      <c r="C96" s="15"/>
      <c r="D96" s="15" t="s">
        <v>11</v>
      </c>
      <c r="E96" s="15" t="s">
        <v>12</v>
      </c>
      <c r="F96" s="15" t="s">
        <v>13</v>
      </c>
      <c r="G96" s="15" t="s">
        <v>14</v>
      </c>
      <c r="H96" s="15" t="s">
        <v>15</v>
      </c>
      <c r="I96" s="15" t="s">
        <v>16</v>
      </c>
      <c r="J96" s="15" t="s">
        <v>17</v>
      </c>
    </row>
    <row r="97" spans="1:10" ht="14.25" customHeight="1" outlineLevel="1" x14ac:dyDescent="0.25">
      <c r="A97" s="19"/>
      <c r="B97" s="23"/>
      <c r="C97" s="15" t="s">
        <v>18</v>
      </c>
      <c r="D97" s="15" t="s">
        <v>455</v>
      </c>
      <c r="E97" s="15" t="s">
        <v>453</v>
      </c>
      <c r="F97" s="15" t="s">
        <v>456</v>
      </c>
      <c r="G97" s="15" t="s">
        <v>450</v>
      </c>
      <c r="H97" s="15"/>
      <c r="I97" s="15" t="s">
        <v>375</v>
      </c>
      <c r="J97" s="15" t="s">
        <v>10</v>
      </c>
    </row>
    <row r="98" spans="1:10" ht="14.25" customHeight="1" outlineLevel="1" x14ac:dyDescent="0.25">
      <c r="A98" s="19"/>
      <c r="B98" s="23"/>
      <c r="C98" s="15" t="s">
        <v>19</v>
      </c>
      <c r="D98" s="15" t="s">
        <v>440</v>
      </c>
      <c r="E98" s="15" t="s">
        <v>451</v>
      </c>
      <c r="F98" s="15" t="s">
        <v>440</v>
      </c>
      <c r="G98" s="15"/>
      <c r="H98" s="15"/>
      <c r="I98" s="15" t="s">
        <v>371</v>
      </c>
      <c r="J98" s="15" t="s">
        <v>9</v>
      </c>
    </row>
    <row r="99" spans="1:10" ht="14.25" customHeight="1" outlineLevel="1" x14ac:dyDescent="0.25">
      <c r="A99" s="19"/>
      <c r="B99" s="23"/>
      <c r="C99" s="15" t="s">
        <v>20</v>
      </c>
      <c r="D99" s="15" t="s">
        <v>450</v>
      </c>
      <c r="E99" s="15" t="s">
        <v>434</v>
      </c>
      <c r="F99" s="15" t="s">
        <v>450</v>
      </c>
      <c r="G99" s="15"/>
      <c r="H99" s="15"/>
      <c r="I99" s="15" t="s">
        <v>371</v>
      </c>
      <c r="J99" s="15" t="s">
        <v>8</v>
      </c>
    </row>
    <row r="100" spans="1:10" ht="14.25" customHeight="1" outlineLevel="1" x14ac:dyDescent="0.25">
      <c r="A100" s="19"/>
      <c r="B100" s="23"/>
      <c r="C100" s="15" t="s">
        <v>21</v>
      </c>
      <c r="D100" s="15" t="s">
        <v>455</v>
      </c>
      <c r="E100" s="15" t="s">
        <v>438</v>
      </c>
      <c r="F100" s="15" t="s">
        <v>434</v>
      </c>
      <c r="G100" s="15"/>
      <c r="H100" s="15"/>
      <c r="I100" s="15" t="s">
        <v>371</v>
      </c>
      <c r="J100" s="15" t="s">
        <v>10</v>
      </c>
    </row>
    <row r="101" spans="1:10" ht="14.25" customHeight="1" outlineLevel="1" x14ac:dyDescent="0.25">
      <c r="A101" s="19"/>
      <c r="B101" s="23"/>
      <c r="C101" s="15" t="s">
        <v>22</v>
      </c>
      <c r="D101" s="15" t="s">
        <v>440</v>
      </c>
      <c r="E101" s="15" t="s">
        <v>440</v>
      </c>
      <c r="F101" s="15" t="s">
        <v>436</v>
      </c>
      <c r="G101" s="15"/>
      <c r="H101" s="15"/>
      <c r="I101" s="15" t="s">
        <v>371</v>
      </c>
      <c r="J101" s="15" t="s">
        <v>9</v>
      </c>
    </row>
    <row r="102" spans="1:10" ht="14.25" customHeight="1" outlineLevel="1" x14ac:dyDescent="0.25">
      <c r="A102" s="19"/>
      <c r="B102" s="23"/>
      <c r="C102" s="15" t="s">
        <v>23</v>
      </c>
      <c r="D102" s="15" t="s">
        <v>480</v>
      </c>
      <c r="E102" s="15" t="s">
        <v>456</v>
      </c>
      <c r="F102" s="15" t="s">
        <v>480</v>
      </c>
      <c r="G102" s="15" t="s">
        <v>434</v>
      </c>
      <c r="H102" s="15" t="s">
        <v>481</v>
      </c>
      <c r="I102" s="15" t="s">
        <v>21</v>
      </c>
      <c r="J102" s="15" t="s">
        <v>7</v>
      </c>
    </row>
    <row r="103" spans="1:10" ht="15" customHeight="1" x14ac:dyDescent="0.25">
      <c r="A103" s="19"/>
      <c r="B103" s="19"/>
      <c r="C103" s="20"/>
      <c r="D103" s="20"/>
      <c r="E103" s="24"/>
      <c r="F103" s="20"/>
      <c r="G103" s="20"/>
      <c r="H103" s="20"/>
      <c r="I103" s="20"/>
      <c r="J103" s="20"/>
    </row>
    <row r="104" spans="1:10" ht="14.25" customHeight="1" x14ac:dyDescent="0.25">
      <c r="A104" s="15"/>
      <c r="B104" s="15" t="s">
        <v>0</v>
      </c>
      <c r="C104" s="15" t="s">
        <v>35</v>
      </c>
      <c r="D104" s="15" t="s">
        <v>2</v>
      </c>
      <c r="E104" s="15" t="s">
        <v>3</v>
      </c>
      <c r="F104" s="15" t="s">
        <v>4</v>
      </c>
      <c r="G104" s="15" t="s">
        <v>5</v>
      </c>
      <c r="H104" s="15" t="s">
        <v>6</v>
      </c>
      <c r="I104" s="16"/>
      <c r="J104" s="17"/>
    </row>
    <row r="105" spans="1:10" ht="14.25" customHeight="1" x14ac:dyDescent="0.25">
      <c r="A105" s="15" t="s">
        <v>7</v>
      </c>
      <c r="B105" s="26" t="s">
        <v>228</v>
      </c>
      <c r="C105" s="26" t="s">
        <v>229</v>
      </c>
      <c r="D105" s="26" t="s">
        <v>230</v>
      </c>
      <c r="E105" s="15"/>
      <c r="F105" s="26"/>
      <c r="G105" s="26"/>
      <c r="H105" s="15"/>
      <c r="I105" s="16"/>
      <c r="J105" s="19"/>
    </row>
    <row r="106" spans="1:10" ht="14.25" customHeight="1" x14ac:dyDescent="0.25">
      <c r="A106" s="15" t="s">
        <v>8</v>
      </c>
      <c r="B106" s="15" t="s">
        <v>231</v>
      </c>
      <c r="C106" s="15" t="s">
        <v>232</v>
      </c>
      <c r="D106" s="15" t="s">
        <v>233</v>
      </c>
      <c r="E106" s="15" t="s">
        <v>8</v>
      </c>
      <c r="F106" s="15" t="s">
        <v>406</v>
      </c>
      <c r="G106" s="15" t="s">
        <v>527</v>
      </c>
      <c r="H106" s="15" t="s">
        <v>7</v>
      </c>
      <c r="I106" s="16"/>
      <c r="J106" s="19"/>
    </row>
    <row r="107" spans="1:10" ht="14.25" customHeight="1" x14ac:dyDescent="0.25">
      <c r="A107" s="15" t="s">
        <v>9</v>
      </c>
      <c r="B107" s="15" t="s">
        <v>144</v>
      </c>
      <c r="C107" s="15" t="s">
        <v>145</v>
      </c>
      <c r="D107" s="15" t="s">
        <v>146</v>
      </c>
      <c r="E107" s="15" t="s">
        <v>7</v>
      </c>
      <c r="F107" s="15" t="s">
        <v>398</v>
      </c>
      <c r="G107" s="15" t="s">
        <v>528</v>
      </c>
      <c r="H107" s="15" t="s">
        <v>8</v>
      </c>
      <c r="I107" s="16"/>
      <c r="J107" s="19"/>
    </row>
    <row r="108" spans="1:10" ht="14.25" customHeight="1" x14ac:dyDescent="0.25">
      <c r="A108" s="15" t="s">
        <v>10</v>
      </c>
      <c r="B108" s="15" t="s">
        <v>234</v>
      </c>
      <c r="C108" s="15" t="s">
        <v>235</v>
      </c>
      <c r="D108" s="15" t="s">
        <v>32</v>
      </c>
      <c r="E108" s="15" t="s">
        <v>89</v>
      </c>
      <c r="F108" s="15" t="s">
        <v>432</v>
      </c>
      <c r="G108" s="15" t="s">
        <v>529</v>
      </c>
      <c r="H108" s="15" t="s">
        <v>9</v>
      </c>
      <c r="I108" s="16"/>
      <c r="J108" s="19"/>
    </row>
    <row r="109" spans="1:10" ht="15" customHeight="1" outlineLevel="1" x14ac:dyDescent="0.25">
      <c r="A109" s="20"/>
      <c r="B109" s="20"/>
      <c r="C109" s="21"/>
      <c r="D109" s="21"/>
      <c r="E109" s="21"/>
      <c r="F109" s="21"/>
      <c r="G109" s="21"/>
      <c r="H109" s="21"/>
      <c r="I109" s="22"/>
      <c r="J109" s="22"/>
    </row>
    <row r="110" spans="1:10" ht="14.25" customHeight="1" outlineLevel="1" x14ac:dyDescent="0.25">
      <c r="A110" s="19"/>
      <c r="B110" s="23"/>
      <c r="C110" s="15"/>
      <c r="D110" s="15" t="s">
        <v>11</v>
      </c>
      <c r="E110" s="15" t="s">
        <v>12</v>
      </c>
      <c r="F110" s="15" t="s">
        <v>13</v>
      </c>
      <c r="G110" s="15" t="s">
        <v>14</v>
      </c>
      <c r="H110" s="15" t="s">
        <v>15</v>
      </c>
      <c r="I110" s="15" t="s">
        <v>16</v>
      </c>
      <c r="J110" s="15" t="s">
        <v>17</v>
      </c>
    </row>
    <row r="111" spans="1:10" ht="14.25" customHeight="1" outlineLevel="1" x14ac:dyDescent="0.25">
      <c r="A111" s="19"/>
      <c r="B111" s="23"/>
      <c r="C111" s="15" t="s">
        <v>18</v>
      </c>
      <c r="D111" s="15"/>
      <c r="E111" s="15"/>
      <c r="F111" s="15"/>
      <c r="G111" s="15"/>
      <c r="H111" s="15"/>
      <c r="I111" s="15"/>
      <c r="J111" s="15" t="s">
        <v>10</v>
      </c>
    </row>
    <row r="112" spans="1:10" ht="14.25" customHeight="1" outlineLevel="1" x14ac:dyDescent="0.25">
      <c r="A112" s="19"/>
      <c r="B112" s="23"/>
      <c r="C112" s="15" t="s">
        <v>19</v>
      </c>
      <c r="D112" s="15" t="s">
        <v>438</v>
      </c>
      <c r="E112" s="15" t="s">
        <v>434</v>
      </c>
      <c r="F112" s="15" t="s">
        <v>440</v>
      </c>
      <c r="G112" s="15"/>
      <c r="H112" s="15"/>
      <c r="I112" s="15" t="s">
        <v>371</v>
      </c>
      <c r="J112" s="15" t="s">
        <v>9</v>
      </c>
    </row>
    <row r="113" spans="1:10" ht="14.25" customHeight="1" outlineLevel="1" x14ac:dyDescent="0.25">
      <c r="A113" s="19"/>
      <c r="B113" s="23"/>
      <c r="C113" s="15" t="s">
        <v>20</v>
      </c>
      <c r="D113" s="15"/>
      <c r="E113" s="15"/>
      <c r="F113" s="15"/>
      <c r="G113" s="15"/>
      <c r="H113" s="15"/>
      <c r="I113" s="15"/>
      <c r="J113" s="15" t="s">
        <v>8</v>
      </c>
    </row>
    <row r="114" spans="1:10" ht="14.25" customHeight="1" outlineLevel="1" x14ac:dyDescent="0.25">
      <c r="A114" s="19"/>
      <c r="B114" s="23"/>
      <c r="C114" s="15" t="s">
        <v>21</v>
      </c>
      <c r="D114" s="15" t="s">
        <v>438</v>
      </c>
      <c r="E114" s="15" t="s">
        <v>450</v>
      </c>
      <c r="F114" s="15" t="s">
        <v>438</v>
      </c>
      <c r="G114" s="15"/>
      <c r="H114" s="15"/>
      <c r="I114" s="15" t="s">
        <v>371</v>
      </c>
      <c r="J114" s="15" t="s">
        <v>10</v>
      </c>
    </row>
    <row r="115" spans="1:10" ht="14.25" customHeight="1" outlineLevel="1" x14ac:dyDescent="0.25">
      <c r="A115" s="19"/>
      <c r="B115" s="23"/>
      <c r="C115" s="15" t="s">
        <v>22</v>
      </c>
      <c r="D115" s="15"/>
      <c r="E115" s="15"/>
      <c r="F115" s="15"/>
      <c r="G115" s="15"/>
      <c r="H115" s="15"/>
      <c r="I115" s="15"/>
      <c r="J115" s="15" t="s">
        <v>9</v>
      </c>
    </row>
    <row r="116" spans="1:10" ht="14.25" customHeight="1" outlineLevel="1" x14ac:dyDescent="0.25">
      <c r="A116" s="19"/>
      <c r="B116" s="23"/>
      <c r="C116" s="15" t="s">
        <v>23</v>
      </c>
      <c r="D116" s="15" t="s">
        <v>521</v>
      </c>
      <c r="E116" s="15" t="s">
        <v>472</v>
      </c>
      <c r="F116" s="15" t="s">
        <v>434</v>
      </c>
      <c r="G116" s="15"/>
      <c r="H116" s="15"/>
      <c r="I116" s="15" t="s">
        <v>371</v>
      </c>
      <c r="J116" s="15" t="s">
        <v>7</v>
      </c>
    </row>
    <row r="117" spans="1:10" x14ac:dyDescent="0.25">
      <c r="A117" s="25"/>
      <c r="B117" s="25"/>
      <c r="C117" s="25"/>
      <c r="D117" s="25"/>
      <c r="E117" s="25"/>
      <c r="F117" s="25"/>
      <c r="G117" s="25"/>
      <c r="H117" s="25"/>
      <c r="J117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94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101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97</v>
      </c>
      <c r="C4" s="11"/>
      <c r="D4" s="11" t="s">
        <v>120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 t="s">
        <v>121</v>
      </c>
      <c r="F6" s="76" t="s">
        <v>122</v>
      </c>
      <c r="G6" s="76" t="s">
        <v>123</v>
      </c>
      <c r="H6" s="76" t="s">
        <v>124</v>
      </c>
      <c r="I6" s="76" t="s">
        <v>125</v>
      </c>
    </row>
    <row r="7" spans="1:9" x14ac:dyDescent="0.25">
      <c r="A7" s="35" t="s">
        <v>7</v>
      </c>
      <c r="B7" s="35" t="s">
        <v>316</v>
      </c>
      <c r="C7" s="35" t="s">
        <v>317</v>
      </c>
      <c r="D7" s="35" t="s">
        <v>306</v>
      </c>
      <c r="E7" s="36" t="s">
        <v>317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/>
      <c r="G8" s="29"/>
      <c r="H8" s="29"/>
      <c r="I8" s="29"/>
    </row>
    <row r="9" spans="1:9" x14ac:dyDescent="0.25">
      <c r="A9" s="34" t="s">
        <v>9</v>
      </c>
      <c r="B9" s="34" t="s">
        <v>331</v>
      </c>
      <c r="C9" s="34" t="s">
        <v>225</v>
      </c>
      <c r="D9" s="34" t="s">
        <v>31</v>
      </c>
      <c r="E9" s="36"/>
      <c r="F9" s="81"/>
      <c r="G9" s="28"/>
      <c r="H9" s="29"/>
      <c r="I9" s="29"/>
    </row>
    <row r="10" spans="1:9" x14ac:dyDescent="0.25">
      <c r="A10" s="34" t="s">
        <v>10</v>
      </c>
      <c r="B10" s="34" t="s">
        <v>308</v>
      </c>
      <c r="C10" s="34" t="s">
        <v>140</v>
      </c>
      <c r="D10" s="34" t="s">
        <v>141</v>
      </c>
      <c r="E10" s="39"/>
      <c r="F10" s="82"/>
      <c r="G10" s="38"/>
      <c r="H10" s="29"/>
      <c r="I10" s="29"/>
    </row>
    <row r="11" spans="1:9" x14ac:dyDescent="0.25">
      <c r="A11" s="35" t="s">
        <v>271</v>
      </c>
      <c r="B11" s="35" t="s">
        <v>326</v>
      </c>
      <c r="C11" s="35" t="s">
        <v>155</v>
      </c>
      <c r="D11" s="35" t="s">
        <v>25</v>
      </c>
      <c r="E11" s="36"/>
      <c r="F11" s="82"/>
      <c r="G11" s="37"/>
      <c r="H11" s="28"/>
      <c r="I11" s="29"/>
    </row>
    <row r="12" spans="1:9" x14ac:dyDescent="0.25">
      <c r="A12" s="35" t="s">
        <v>399</v>
      </c>
      <c r="B12" s="35" t="s">
        <v>332</v>
      </c>
      <c r="C12" s="35" t="s">
        <v>218</v>
      </c>
      <c r="D12" s="35" t="s">
        <v>146</v>
      </c>
      <c r="E12" s="37"/>
      <c r="F12" s="83"/>
      <c r="G12" s="41"/>
      <c r="H12" s="28"/>
      <c r="I12" s="29"/>
    </row>
    <row r="13" spans="1:9" x14ac:dyDescent="0.25">
      <c r="A13" s="34" t="s">
        <v>389</v>
      </c>
      <c r="B13" s="34"/>
      <c r="C13" s="34"/>
      <c r="D13" s="34"/>
      <c r="E13" s="36" t="s">
        <v>322</v>
      </c>
      <c r="F13" s="84"/>
      <c r="G13" s="27"/>
      <c r="H13" s="28"/>
      <c r="I13" s="29"/>
    </row>
    <row r="14" spans="1:9" x14ac:dyDescent="0.25">
      <c r="A14" s="34" t="s">
        <v>310</v>
      </c>
      <c r="B14" s="34" t="s">
        <v>321</v>
      </c>
      <c r="C14" s="34" t="s">
        <v>322</v>
      </c>
      <c r="D14" s="34" t="s">
        <v>306</v>
      </c>
      <c r="E14" s="39"/>
      <c r="F14" s="85"/>
      <c r="G14" s="27"/>
      <c r="H14" s="38"/>
      <c r="I14" s="29"/>
    </row>
    <row r="15" spans="1:9" x14ac:dyDescent="0.25">
      <c r="A15" s="32"/>
      <c r="B15" s="32"/>
      <c r="C15" s="32"/>
      <c r="D15" s="32"/>
      <c r="E15" s="29"/>
      <c r="F15" s="85"/>
      <c r="G15" s="27"/>
      <c r="H15" s="227"/>
      <c r="I15" s="28"/>
    </row>
    <row r="16" spans="1:9" x14ac:dyDescent="0.25">
      <c r="A16" s="35" t="s">
        <v>346</v>
      </c>
      <c r="B16" s="35" t="s">
        <v>323</v>
      </c>
      <c r="C16" s="35" t="s">
        <v>324</v>
      </c>
      <c r="D16" s="35" t="s">
        <v>306</v>
      </c>
      <c r="E16" s="36" t="s">
        <v>324</v>
      </c>
      <c r="F16" s="85"/>
      <c r="G16" s="27"/>
      <c r="H16" s="41"/>
      <c r="I16" s="28"/>
    </row>
    <row r="17" spans="1:9" x14ac:dyDescent="0.25">
      <c r="A17" s="35" t="s">
        <v>482</v>
      </c>
      <c r="B17" s="35"/>
      <c r="C17" s="35"/>
      <c r="D17" s="35"/>
      <c r="E17" s="37"/>
      <c r="F17" s="80"/>
      <c r="G17" s="27"/>
      <c r="H17" s="41"/>
      <c r="I17" s="28"/>
    </row>
    <row r="18" spans="1:9" x14ac:dyDescent="0.25">
      <c r="A18" s="34" t="s">
        <v>483</v>
      </c>
      <c r="B18" s="34" t="s">
        <v>325</v>
      </c>
      <c r="C18" s="34" t="s">
        <v>172</v>
      </c>
      <c r="D18" s="34" t="s">
        <v>173</v>
      </c>
      <c r="E18" s="36"/>
      <c r="F18" s="81"/>
      <c r="G18" s="41"/>
      <c r="H18" s="41"/>
      <c r="I18" s="28"/>
    </row>
    <row r="19" spans="1:9" x14ac:dyDescent="0.25">
      <c r="A19" s="34" t="s">
        <v>484</v>
      </c>
      <c r="B19" s="34" t="s">
        <v>311</v>
      </c>
      <c r="C19" s="34" t="s">
        <v>84</v>
      </c>
      <c r="D19" s="34" t="s">
        <v>36</v>
      </c>
      <c r="E19" s="39"/>
      <c r="F19" s="82"/>
      <c r="G19" s="40"/>
      <c r="H19" s="41"/>
      <c r="I19" s="28"/>
    </row>
    <row r="20" spans="1:9" x14ac:dyDescent="0.25">
      <c r="A20" s="35" t="s">
        <v>347</v>
      </c>
      <c r="B20" s="35" t="s">
        <v>320</v>
      </c>
      <c r="C20" s="35" t="s">
        <v>203</v>
      </c>
      <c r="D20" s="35" t="s">
        <v>141</v>
      </c>
      <c r="E20" s="36"/>
      <c r="F20" s="82"/>
      <c r="G20" s="226"/>
      <c r="H20" s="27"/>
      <c r="I20" s="28"/>
    </row>
    <row r="21" spans="1:9" x14ac:dyDescent="0.25">
      <c r="A21" s="35" t="s">
        <v>485</v>
      </c>
      <c r="B21" s="35" t="s">
        <v>333</v>
      </c>
      <c r="C21" s="35" t="s">
        <v>145</v>
      </c>
      <c r="D21" s="35" t="s">
        <v>146</v>
      </c>
      <c r="E21" s="37"/>
      <c r="F21" s="83"/>
      <c r="G21" s="28"/>
      <c r="H21" s="27"/>
      <c r="I21" s="28"/>
    </row>
    <row r="22" spans="1:9" x14ac:dyDescent="0.25">
      <c r="A22" s="34" t="s">
        <v>486</v>
      </c>
      <c r="B22" s="34"/>
      <c r="C22" s="42"/>
      <c r="D22" s="42"/>
      <c r="E22" s="36" t="s">
        <v>335</v>
      </c>
      <c r="F22" s="84"/>
      <c r="G22" s="29"/>
      <c r="H22" s="27"/>
      <c r="I22" s="28"/>
    </row>
    <row r="23" spans="1:9" x14ac:dyDescent="0.25">
      <c r="A23" s="43" t="s">
        <v>330</v>
      </c>
      <c r="B23" s="34" t="s">
        <v>334</v>
      </c>
      <c r="C23" s="44" t="s">
        <v>335</v>
      </c>
      <c r="D23" s="44" t="s">
        <v>30</v>
      </c>
      <c r="E23" s="39"/>
      <c r="F23" s="85"/>
      <c r="G23" s="29"/>
      <c r="H23" s="27"/>
      <c r="I23" s="28"/>
    </row>
    <row r="24" spans="1:9" x14ac:dyDescent="0.25">
      <c r="A24" s="45"/>
      <c r="B24" s="29"/>
      <c r="C24" s="29"/>
      <c r="D24" s="29"/>
      <c r="E24" s="29"/>
      <c r="F24" s="85"/>
      <c r="G24" s="29"/>
      <c r="H24" s="27"/>
      <c r="I24" s="38"/>
    </row>
    <row r="25" spans="1:9" x14ac:dyDescent="0.25">
      <c r="A25" s="35" t="s">
        <v>348</v>
      </c>
      <c r="B25" s="35" t="s">
        <v>336</v>
      </c>
      <c r="C25" s="35" t="s">
        <v>337</v>
      </c>
      <c r="D25" s="35" t="s">
        <v>25</v>
      </c>
      <c r="E25" s="36" t="s">
        <v>337</v>
      </c>
      <c r="F25" s="85"/>
      <c r="G25" s="29"/>
      <c r="H25" s="27"/>
      <c r="I25" s="39"/>
    </row>
    <row r="26" spans="1:9" x14ac:dyDescent="0.25">
      <c r="A26" s="35" t="s">
        <v>530</v>
      </c>
      <c r="B26" s="35"/>
      <c r="C26" s="35"/>
      <c r="D26" s="35"/>
      <c r="E26" s="37"/>
      <c r="F26" s="80"/>
      <c r="G26" s="29"/>
      <c r="H26" s="27"/>
      <c r="I26" s="28"/>
    </row>
    <row r="27" spans="1:9" x14ac:dyDescent="0.25">
      <c r="A27" s="34" t="s">
        <v>531</v>
      </c>
      <c r="B27" s="34" t="s">
        <v>314</v>
      </c>
      <c r="C27" s="34" t="s">
        <v>164</v>
      </c>
      <c r="D27" s="34" t="s">
        <v>32</v>
      </c>
      <c r="E27" s="36"/>
      <c r="F27" s="81"/>
      <c r="G27" s="28"/>
      <c r="H27" s="27"/>
      <c r="I27" s="28"/>
    </row>
    <row r="28" spans="1:9" x14ac:dyDescent="0.25">
      <c r="A28" s="34" t="s">
        <v>532</v>
      </c>
      <c r="B28" s="34" t="s">
        <v>338</v>
      </c>
      <c r="C28" s="34" t="s">
        <v>223</v>
      </c>
      <c r="D28" s="34" t="s">
        <v>30</v>
      </c>
      <c r="E28" s="39"/>
      <c r="F28" s="82"/>
      <c r="G28" s="38"/>
      <c r="H28" s="27"/>
      <c r="I28" s="28"/>
    </row>
    <row r="29" spans="1:9" x14ac:dyDescent="0.25">
      <c r="A29" s="35" t="s">
        <v>533</v>
      </c>
      <c r="B29" s="35" t="s">
        <v>339</v>
      </c>
      <c r="C29" s="35" t="s">
        <v>162</v>
      </c>
      <c r="D29" s="35" t="s">
        <v>31</v>
      </c>
      <c r="E29" s="36"/>
      <c r="F29" s="82"/>
      <c r="G29" s="37"/>
      <c r="H29" s="41"/>
      <c r="I29" s="28"/>
    </row>
    <row r="30" spans="1:9" x14ac:dyDescent="0.25">
      <c r="A30" s="35" t="s">
        <v>534</v>
      </c>
      <c r="B30" s="35" t="s">
        <v>307</v>
      </c>
      <c r="C30" s="35" t="s">
        <v>143</v>
      </c>
      <c r="D30" s="35" t="s">
        <v>25</v>
      </c>
      <c r="E30" s="37"/>
      <c r="F30" s="83"/>
      <c r="G30" s="41"/>
      <c r="H30" s="41"/>
      <c r="I30" s="28"/>
    </row>
    <row r="31" spans="1:9" x14ac:dyDescent="0.25">
      <c r="A31" s="34" t="s">
        <v>535</v>
      </c>
      <c r="B31" s="34"/>
      <c r="C31" s="42"/>
      <c r="D31" s="42"/>
      <c r="E31" s="36" t="s">
        <v>341</v>
      </c>
      <c r="F31" s="224"/>
      <c r="G31" s="27"/>
      <c r="H31" s="41"/>
      <c r="I31" s="28"/>
    </row>
    <row r="32" spans="1:9" x14ac:dyDescent="0.25">
      <c r="A32" s="43" t="s">
        <v>349</v>
      </c>
      <c r="B32" s="34" t="s">
        <v>340</v>
      </c>
      <c r="C32" s="44" t="s">
        <v>341</v>
      </c>
      <c r="D32" s="44" t="s">
        <v>32</v>
      </c>
      <c r="E32" s="39"/>
      <c r="F32" s="85"/>
      <c r="G32" s="27"/>
      <c r="H32" s="40"/>
      <c r="I32" s="28"/>
    </row>
    <row r="33" spans="1:9" x14ac:dyDescent="0.25">
      <c r="A33" s="32"/>
      <c r="B33" s="31"/>
      <c r="C33" s="31"/>
      <c r="D33" s="31"/>
      <c r="E33" s="29"/>
      <c r="F33" s="85"/>
      <c r="G33" s="27"/>
      <c r="H33" s="39"/>
      <c r="I33" s="29"/>
    </row>
    <row r="34" spans="1:9" x14ac:dyDescent="0.25">
      <c r="A34" s="35" t="s">
        <v>350</v>
      </c>
      <c r="B34" s="35" t="s">
        <v>342</v>
      </c>
      <c r="C34" s="35" t="s">
        <v>343</v>
      </c>
      <c r="D34" s="35" t="s">
        <v>344</v>
      </c>
      <c r="E34" s="36" t="s">
        <v>343</v>
      </c>
      <c r="F34" s="85"/>
      <c r="G34" s="27"/>
      <c r="H34" s="28"/>
      <c r="I34" s="29"/>
    </row>
    <row r="35" spans="1:9" x14ac:dyDescent="0.25">
      <c r="A35" s="35" t="s">
        <v>536</v>
      </c>
      <c r="B35" s="35"/>
      <c r="C35" s="35"/>
      <c r="D35" s="35"/>
      <c r="E35" s="37"/>
      <c r="F35" s="80"/>
      <c r="G35" s="27"/>
      <c r="H35" s="28"/>
      <c r="I35" s="29"/>
    </row>
    <row r="36" spans="1:9" x14ac:dyDescent="0.25">
      <c r="A36" s="34" t="s">
        <v>537</v>
      </c>
      <c r="B36" s="34" t="s">
        <v>318</v>
      </c>
      <c r="C36" s="34" t="s">
        <v>216</v>
      </c>
      <c r="D36" s="34" t="s">
        <v>32</v>
      </c>
      <c r="E36" s="36"/>
      <c r="F36" s="81"/>
      <c r="G36" s="41"/>
      <c r="H36" s="28"/>
      <c r="I36" s="29"/>
    </row>
    <row r="37" spans="1:9" x14ac:dyDescent="0.25">
      <c r="A37" s="34" t="s">
        <v>538</v>
      </c>
      <c r="B37" s="34" t="s">
        <v>345</v>
      </c>
      <c r="C37" s="34" t="s">
        <v>232</v>
      </c>
      <c r="D37" s="34" t="s">
        <v>233</v>
      </c>
      <c r="E37" s="39"/>
      <c r="F37" s="82"/>
      <c r="G37" s="40"/>
      <c r="H37" s="28"/>
      <c r="I37" s="29"/>
    </row>
    <row r="38" spans="1:9" x14ac:dyDescent="0.25">
      <c r="A38" s="35" t="s">
        <v>539</v>
      </c>
      <c r="B38" s="35" t="s">
        <v>319</v>
      </c>
      <c r="C38" s="35" t="s">
        <v>207</v>
      </c>
      <c r="D38" s="35" t="s">
        <v>27</v>
      </c>
      <c r="E38" s="36"/>
      <c r="F38" s="82"/>
      <c r="G38" s="226"/>
      <c r="H38" s="29"/>
      <c r="I38" s="29"/>
    </row>
    <row r="39" spans="1:9" x14ac:dyDescent="0.25">
      <c r="A39" s="35" t="s">
        <v>540</v>
      </c>
      <c r="B39" s="35" t="s">
        <v>327</v>
      </c>
      <c r="C39" s="35" t="s">
        <v>170</v>
      </c>
      <c r="D39" s="35" t="s">
        <v>32</v>
      </c>
      <c r="E39" s="235"/>
      <c r="F39" s="83"/>
      <c r="G39" s="28"/>
      <c r="H39" s="29"/>
      <c r="I39" s="29"/>
    </row>
    <row r="40" spans="1:9" x14ac:dyDescent="0.25">
      <c r="A40" s="34" t="s">
        <v>541</v>
      </c>
      <c r="B40" s="34"/>
      <c r="C40" s="42"/>
      <c r="D40" s="42"/>
      <c r="E40" s="36" t="s">
        <v>329</v>
      </c>
      <c r="F40" s="39"/>
      <c r="G40" s="29"/>
      <c r="H40" s="29"/>
      <c r="I40" s="29"/>
    </row>
    <row r="41" spans="1:9" x14ac:dyDescent="0.25">
      <c r="A41" s="43" t="s">
        <v>351</v>
      </c>
      <c r="B41" s="34" t="s">
        <v>328</v>
      </c>
      <c r="C41" s="44" t="s">
        <v>329</v>
      </c>
      <c r="D41" s="44" t="s">
        <v>32</v>
      </c>
      <c r="E41" s="77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94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367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97</v>
      </c>
      <c r="C4" s="11"/>
      <c r="D4" s="11" t="s">
        <v>126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6"/>
      <c r="F6" s="76"/>
      <c r="G6" s="76"/>
      <c r="H6" s="76"/>
      <c r="I6" s="76"/>
    </row>
    <row r="7" spans="1:9" x14ac:dyDescent="0.25">
      <c r="A7" s="35" t="s">
        <v>7</v>
      </c>
      <c r="B7" s="35" t="s">
        <v>212</v>
      </c>
      <c r="C7" s="35" t="s">
        <v>213</v>
      </c>
      <c r="D7" s="35" t="s">
        <v>214</v>
      </c>
      <c r="E7" s="36" t="s">
        <v>213</v>
      </c>
      <c r="F7" s="29"/>
      <c r="G7" s="29"/>
      <c r="H7" s="29"/>
      <c r="I7" s="29"/>
    </row>
    <row r="8" spans="1:9" x14ac:dyDescent="0.25">
      <c r="A8" s="35" t="s">
        <v>8</v>
      </c>
      <c r="B8" s="35"/>
      <c r="C8" s="35"/>
      <c r="D8" s="35"/>
      <c r="E8" s="37"/>
      <c r="F8" s="80"/>
      <c r="G8" s="29"/>
      <c r="H8" s="29"/>
      <c r="I8" s="29"/>
    </row>
    <row r="9" spans="1:9" x14ac:dyDescent="0.25">
      <c r="A9" s="34" t="s">
        <v>9</v>
      </c>
      <c r="B9" s="34" t="s">
        <v>198</v>
      </c>
      <c r="C9" s="34" t="s">
        <v>219</v>
      </c>
      <c r="D9" s="34" t="s">
        <v>25</v>
      </c>
      <c r="E9" s="36"/>
      <c r="F9" s="81"/>
      <c r="G9" s="28"/>
      <c r="H9" s="29"/>
      <c r="I9" s="29"/>
    </row>
    <row r="10" spans="1:9" x14ac:dyDescent="0.25">
      <c r="A10" s="34" t="s">
        <v>10</v>
      </c>
      <c r="B10" s="34" t="s">
        <v>208</v>
      </c>
      <c r="C10" s="34" t="s">
        <v>209</v>
      </c>
      <c r="D10" s="34" t="s">
        <v>32</v>
      </c>
      <c r="E10" s="39"/>
      <c r="F10" s="82"/>
      <c r="G10" s="38"/>
      <c r="H10" s="29"/>
      <c r="I10" s="29"/>
    </row>
    <row r="11" spans="1:9" x14ac:dyDescent="0.25">
      <c r="A11" s="35" t="s">
        <v>271</v>
      </c>
      <c r="B11" s="35" t="s">
        <v>220</v>
      </c>
      <c r="C11" s="35" t="s">
        <v>221</v>
      </c>
      <c r="D11" s="35" t="s">
        <v>30</v>
      </c>
      <c r="E11" s="36"/>
      <c r="F11" s="82"/>
      <c r="G11" s="37"/>
      <c r="H11" s="28"/>
      <c r="I11" s="29"/>
    </row>
    <row r="12" spans="1:9" x14ac:dyDescent="0.25">
      <c r="A12" s="35" t="s">
        <v>399</v>
      </c>
      <c r="B12" s="35" t="s">
        <v>226</v>
      </c>
      <c r="C12" s="35" t="s">
        <v>227</v>
      </c>
      <c r="D12" s="35" t="s">
        <v>146</v>
      </c>
      <c r="E12" s="37"/>
      <c r="F12" s="83"/>
      <c r="G12" s="41"/>
      <c r="H12" s="28"/>
      <c r="I12" s="29"/>
    </row>
    <row r="13" spans="1:9" x14ac:dyDescent="0.25">
      <c r="A13" s="34" t="s">
        <v>389</v>
      </c>
      <c r="B13" s="34" t="s">
        <v>176</v>
      </c>
      <c r="C13" s="34" t="s">
        <v>177</v>
      </c>
      <c r="D13" s="34" t="s">
        <v>141</v>
      </c>
      <c r="E13" s="36"/>
      <c r="F13" s="84"/>
      <c r="G13" s="27"/>
      <c r="H13" s="28"/>
      <c r="I13" s="29"/>
    </row>
    <row r="14" spans="1:9" x14ac:dyDescent="0.25">
      <c r="A14" s="34" t="s">
        <v>310</v>
      </c>
      <c r="B14" s="34" t="s">
        <v>165</v>
      </c>
      <c r="C14" s="34" t="s">
        <v>166</v>
      </c>
      <c r="D14" s="34" t="s">
        <v>25</v>
      </c>
      <c r="E14" s="39"/>
      <c r="F14" s="85"/>
      <c r="G14" s="27"/>
      <c r="H14" s="38"/>
      <c r="I14" s="29"/>
    </row>
    <row r="15" spans="1:9" x14ac:dyDescent="0.25">
      <c r="A15" s="32"/>
      <c r="B15" s="32"/>
      <c r="C15" s="32"/>
      <c r="D15" s="32"/>
      <c r="E15" s="29"/>
      <c r="F15" s="85"/>
      <c r="G15" s="27"/>
      <c r="H15" s="226"/>
      <c r="I15" s="29"/>
    </row>
    <row r="16" spans="1:9" x14ac:dyDescent="0.25">
      <c r="A16" s="35" t="s">
        <v>346</v>
      </c>
      <c r="B16" s="35" t="s">
        <v>150</v>
      </c>
      <c r="C16" s="35" t="s">
        <v>151</v>
      </c>
      <c r="D16" s="35" t="s">
        <v>25</v>
      </c>
      <c r="E16" s="36"/>
      <c r="F16" s="85"/>
      <c r="G16" s="27"/>
      <c r="H16" s="28"/>
      <c r="I16" s="29"/>
    </row>
    <row r="17" spans="1:9" x14ac:dyDescent="0.25">
      <c r="A17" s="35" t="s">
        <v>482</v>
      </c>
      <c r="B17" s="35" t="s">
        <v>152</v>
      </c>
      <c r="C17" s="35" t="s">
        <v>153</v>
      </c>
      <c r="D17" s="35" t="s">
        <v>141</v>
      </c>
      <c r="E17" s="37"/>
      <c r="F17" s="80"/>
      <c r="G17" s="27"/>
      <c r="H17" s="28"/>
      <c r="I17" s="29"/>
    </row>
    <row r="18" spans="1:9" x14ac:dyDescent="0.25">
      <c r="A18" s="34" t="s">
        <v>483</v>
      </c>
      <c r="B18" s="34" t="s">
        <v>234</v>
      </c>
      <c r="C18" s="34" t="s">
        <v>235</v>
      </c>
      <c r="D18" s="34" t="s">
        <v>32</v>
      </c>
      <c r="E18" s="36"/>
      <c r="F18" s="81"/>
      <c r="G18" s="41"/>
      <c r="H18" s="28"/>
      <c r="I18" s="29"/>
    </row>
    <row r="19" spans="1:9" x14ac:dyDescent="0.25">
      <c r="A19" s="34" t="s">
        <v>484</v>
      </c>
      <c r="B19" s="34" t="s">
        <v>204</v>
      </c>
      <c r="C19" s="34" t="s">
        <v>205</v>
      </c>
      <c r="D19" s="34" t="s">
        <v>30</v>
      </c>
      <c r="E19" s="39"/>
      <c r="F19" s="82"/>
      <c r="G19" s="40"/>
      <c r="H19" s="28"/>
      <c r="I19" s="29"/>
    </row>
    <row r="20" spans="1:9" x14ac:dyDescent="0.25">
      <c r="A20" s="35" t="s">
        <v>347</v>
      </c>
      <c r="B20" s="35" t="s">
        <v>198</v>
      </c>
      <c r="C20" s="35" t="s">
        <v>199</v>
      </c>
      <c r="D20" s="35" t="s">
        <v>30</v>
      </c>
      <c r="E20" s="36"/>
      <c r="F20" s="82"/>
      <c r="G20" s="226"/>
      <c r="I20" s="29"/>
    </row>
    <row r="21" spans="1:9" x14ac:dyDescent="0.25">
      <c r="A21" s="35" t="s">
        <v>485</v>
      </c>
      <c r="B21" s="35" t="s">
        <v>210</v>
      </c>
      <c r="C21" s="35" t="s">
        <v>211</v>
      </c>
      <c r="D21" s="35" t="s">
        <v>146</v>
      </c>
      <c r="E21" s="37"/>
      <c r="F21" s="83"/>
      <c r="G21" s="28"/>
    </row>
    <row r="22" spans="1:9" x14ac:dyDescent="0.25">
      <c r="A22" s="34" t="s">
        <v>486</v>
      </c>
      <c r="B22" s="34"/>
      <c r="C22" s="42"/>
      <c r="D22" s="42"/>
      <c r="E22" s="36" t="s">
        <v>157</v>
      </c>
      <c r="F22" s="84"/>
      <c r="G22" s="29"/>
    </row>
    <row r="23" spans="1:9" x14ac:dyDescent="0.25">
      <c r="A23" s="43" t="s">
        <v>330</v>
      </c>
      <c r="B23" s="34" t="s">
        <v>156</v>
      </c>
      <c r="C23" s="44" t="s">
        <v>157</v>
      </c>
      <c r="D23" s="44" t="s">
        <v>141</v>
      </c>
      <c r="E23" s="39"/>
      <c r="F23" s="85"/>
      <c r="G23" s="29"/>
    </row>
    <row r="24" spans="1:9" x14ac:dyDescent="0.25">
      <c r="A24" s="45"/>
      <c r="B24" s="29"/>
      <c r="C24" s="29"/>
      <c r="D24" s="29"/>
      <c r="E24" s="29"/>
      <c r="F24" s="85"/>
      <c r="G2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zoomScale="90" zoomScaleNormal="90" workbookViewId="0">
      <selection activeCell="B1" sqref="B1"/>
    </sheetView>
  </sheetViews>
  <sheetFormatPr defaultRowHeight="15" outlineLevelRow="1" x14ac:dyDescent="0.25"/>
  <cols>
    <col min="1" max="1" width="4.140625" customWidth="1"/>
    <col min="2" max="2" width="5.28515625" customWidth="1"/>
    <col min="3" max="3" width="21.42578125" customWidth="1"/>
    <col min="4" max="4" width="14.28515625" customWidth="1"/>
    <col min="5" max="5" width="7.140625" customWidth="1"/>
    <col min="6" max="6" width="7" customWidth="1"/>
    <col min="7" max="7" width="7.7109375" customWidth="1"/>
    <col min="8" max="8" width="7" customWidth="1"/>
    <col min="10" max="10" width="8.5703125" customWidth="1"/>
  </cols>
  <sheetData>
    <row r="1" spans="1:11" ht="15.75" thickBot="1" x14ac:dyDescent="0.3"/>
    <row r="2" spans="1:11" ht="18" customHeight="1" x14ac:dyDescent="0.25">
      <c r="A2" s="1"/>
      <c r="B2" s="2" t="s">
        <v>94</v>
      </c>
      <c r="C2" s="3"/>
      <c r="D2" s="3"/>
      <c r="E2" s="4"/>
      <c r="F2" s="5"/>
      <c r="G2" s="6"/>
      <c r="H2" s="6"/>
      <c r="I2" s="7"/>
      <c r="J2" s="7"/>
    </row>
    <row r="3" spans="1:11" ht="15" customHeight="1" x14ac:dyDescent="0.25">
      <c r="A3" s="1"/>
      <c r="B3" s="8" t="s">
        <v>102</v>
      </c>
      <c r="C3" s="7"/>
      <c r="D3" s="7"/>
      <c r="E3" s="9"/>
      <c r="F3" s="5"/>
      <c r="G3" s="6"/>
      <c r="H3" s="6"/>
      <c r="I3" s="7"/>
      <c r="J3" s="7"/>
    </row>
    <row r="4" spans="1:11" ht="15" customHeight="1" thickBot="1" x14ac:dyDescent="0.3">
      <c r="A4" s="1"/>
      <c r="B4" s="10" t="s">
        <v>97</v>
      </c>
      <c r="C4" s="11"/>
      <c r="D4" s="11" t="s">
        <v>126</v>
      </c>
      <c r="E4" s="12"/>
      <c r="F4" s="5"/>
      <c r="G4" s="6"/>
      <c r="H4" s="6"/>
      <c r="I4" s="7"/>
      <c r="J4" s="7"/>
    </row>
    <row r="5" spans="1:11" ht="15" customHeight="1" x14ac:dyDescent="0.25">
      <c r="I5" s="7"/>
      <c r="J5" s="7"/>
    </row>
    <row r="6" spans="1:11" ht="14.25" customHeight="1" x14ac:dyDescent="0.25">
      <c r="A6" s="15"/>
      <c r="B6" s="15" t="s">
        <v>0</v>
      </c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6</v>
      </c>
      <c r="I6" s="16"/>
      <c r="J6" s="17"/>
    </row>
    <row r="7" spans="1:11" ht="14.25" customHeight="1" x14ac:dyDescent="0.25">
      <c r="A7" s="15" t="s">
        <v>7</v>
      </c>
      <c r="B7" s="15" t="s">
        <v>264</v>
      </c>
      <c r="C7" s="15" t="s">
        <v>88</v>
      </c>
      <c r="D7" s="15" t="s">
        <v>25</v>
      </c>
      <c r="E7" s="15"/>
      <c r="F7" s="15"/>
      <c r="G7" s="15"/>
      <c r="H7" s="15"/>
      <c r="I7" s="16"/>
      <c r="J7" s="18"/>
    </row>
    <row r="8" spans="1:11" ht="14.25" customHeight="1" x14ac:dyDescent="0.25">
      <c r="A8" s="15" t="s">
        <v>8</v>
      </c>
      <c r="B8" s="15" t="s">
        <v>265</v>
      </c>
      <c r="C8" s="15" t="s">
        <v>86</v>
      </c>
      <c r="D8" s="15" t="s">
        <v>32</v>
      </c>
      <c r="E8" s="15"/>
      <c r="F8" s="15"/>
      <c r="G8" s="15"/>
      <c r="H8" s="15"/>
      <c r="I8" s="16"/>
      <c r="J8" s="19"/>
    </row>
    <row r="9" spans="1:11" ht="14.25" customHeight="1" x14ac:dyDescent="0.25">
      <c r="A9" s="15" t="s">
        <v>9</v>
      </c>
      <c r="B9" s="15" t="s">
        <v>266</v>
      </c>
      <c r="C9" s="15" t="s">
        <v>267</v>
      </c>
      <c r="D9" s="15" t="s">
        <v>31</v>
      </c>
      <c r="E9" s="15"/>
      <c r="F9" s="15"/>
      <c r="G9" s="15"/>
      <c r="H9" s="15"/>
      <c r="I9" s="16"/>
      <c r="J9" s="19"/>
    </row>
    <row r="10" spans="1:11" ht="14.25" customHeight="1" x14ac:dyDescent="0.25">
      <c r="A10" s="15" t="s">
        <v>10</v>
      </c>
      <c r="B10" s="15" t="s">
        <v>268</v>
      </c>
      <c r="C10" s="15" t="s">
        <v>269</v>
      </c>
      <c r="D10" s="15" t="s">
        <v>270</v>
      </c>
      <c r="E10" s="15"/>
      <c r="F10" s="15"/>
      <c r="G10" s="15"/>
      <c r="H10" s="15"/>
      <c r="I10" s="16"/>
      <c r="J10" s="19"/>
      <c r="K10" s="19"/>
    </row>
    <row r="11" spans="1:11" ht="14.25" customHeight="1" x14ac:dyDescent="0.25">
      <c r="A11" s="15" t="s">
        <v>271</v>
      </c>
      <c r="B11" s="15" t="s">
        <v>272</v>
      </c>
      <c r="C11" s="15" t="s">
        <v>273</v>
      </c>
      <c r="D11" s="15" t="s">
        <v>32</v>
      </c>
      <c r="E11" s="15"/>
      <c r="F11" s="15"/>
      <c r="G11" s="15"/>
      <c r="H11" s="15"/>
      <c r="I11" s="16"/>
      <c r="J11" s="19"/>
    </row>
    <row r="12" spans="1:11" outlineLevel="1" x14ac:dyDescent="0.25"/>
    <row r="13" spans="1:11" ht="14.25" customHeight="1" outlineLevel="1" x14ac:dyDescent="0.25">
      <c r="A13" s="19"/>
      <c r="B13" s="23"/>
      <c r="C13" s="15"/>
      <c r="D13" s="15" t="s">
        <v>11</v>
      </c>
      <c r="E13" s="15" t="s">
        <v>12</v>
      </c>
      <c r="F13" s="15" t="s">
        <v>13</v>
      </c>
      <c r="G13" s="15" t="s">
        <v>14</v>
      </c>
      <c r="H13" s="15" t="s">
        <v>15</v>
      </c>
      <c r="I13" s="15" t="s">
        <v>16</v>
      </c>
      <c r="J13" s="15" t="s">
        <v>17</v>
      </c>
    </row>
    <row r="14" spans="1:11" ht="14.25" customHeight="1" outlineLevel="1" x14ac:dyDescent="0.25">
      <c r="A14" s="19"/>
      <c r="B14" s="23"/>
      <c r="C14" s="15" t="s">
        <v>274</v>
      </c>
      <c r="D14" s="15"/>
      <c r="E14" s="15"/>
      <c r="F14" s="15"/>
      <c r="G14" s="15"/>
      <c r="H14" s="15"/>
      <c r="I14" s="15"/>
      <c r="J14" s="15" t="s">
        <v>10</v>
      </c>
    </row>
    <row r="15" spans="1:11" ht="14.25" customHeight="1" outlineLevel="1" x14ac:dyDescent="0.25">
      <c r="A15" s="19"/>
      <c r="B15" s="23"/>
      <c r="C15" s="15" t="s">
        <v>19</v>
      </c>
      <c r="D15" s="15"/>
      <c r="E15" s="15"/>
      <c r="F15" s="15"/>
      <c r="G15" s="15"/>
      <c r="H15" s="15"/>
      <c r="I15" s="15"/>
      <c r="J15" s="15" t="s">
        <v>9</v>
      </c>
    </row>
    <row r="16" spans="1:11" ht="14.25" customHeight="1" outlineLevel="1" x14ac:dyDescent="0.25">
      <c r="A16" s="19"/>
      <c r="B16" s="23"/>
      <c r="C16" s="15" t="s">
        <v>18</v>
      </c>
      <c r="D16" s="15"/>
      <c r="E16" s="15"/>
      <c r="F16" s="15"/>
      <c r="G16" s="15"/>
      <c r="H16" s="15"/>
      <c r="I16" s="15"/>
      <c r="J16" s="15" t="s">
        <v>8</v>
      </c>
    </row>
    <row r="17" spans="1:11" ht="14.25" customHeight="1" outlineLevel="1" x14ac:dyDescent="0.25">
      <c r="A17" s="19"/>
      <c r="B17" s="23"/>
      <c r="C17" s="15" t="s">
        <v>275</v>
      </c>
      <c r="D17" s="15"/>
      <c r="E17" s="15"/>
      <c r="F17" s="15"/>
      <c r="G17" s="15"/>
      <c r="H17" s="15"/>
      <c r="I17" s="15"/>
      <c r="J17" s="15" t="s">
        <v>7</v>
      </c>
    </row>
    <row r="18" spans="1:11" ht="14.25" customHeight="1" outlineLevel="1" x14ac:dyDescent="0.25">
      <c r="A18" s="19"/>
      <c r="B18" s="23"/>
      <c r="C18" s="15" t="s">
        <v>23</v>
      </c>
      <c r="D18" s="15"/>
      <c r="E18" s="15"/>
      <c r="F18" s="15"/>
      <c r="G18" s="15"/>
      <c r="H18" s="15"/>
      <c r="I18" s="15"/>
      <c r="J18" s="15" t="s">
        <v>271</v>
      </c>
    </row>
    <row r="19" spans="1:11" ht="14.25" customHeight="1" outlineLevel="1" x14ac:dyDescent="0.25">
      <c r="A19" s="19"/>
      <c r="B19" s="23"/>
      <c r="C19" s="15" t="s">
        <v>20</v>
      </c>
      <c r="D19" s="15"/>
      <c r="E19" s="15"/>
      <c r="F19" s="15"/>
      <c r="G19" s="15"/>
      <c r="H19" s="15"/>
      <c r="I19" s="15"/>
      <c r="J19" s="15" t="s">
        <v>9</v>
      </c>
    </row>
    <row r="20" spans="1:11" ht="14.25" customHeight="1" outlineLevel="1" x14ac:dyDescent="0.25">
      <c r="A20" s="19"/>
      <c r="B20" s="23"/>
      <c r="C20" s="15" t="s">
        <v>21</v>
      </c>
      <c r="D20" s="15"/>
      <c r="E20" s="15"/>
      <c r="F20" s="15"/>
      <c r="G20" s="15"/>
      <c r="H20" s="15"/>
      <c r="I20" s="15"/>
      <c r="J20" s="15" t="s">
        <v>271</v>
      </c>
    </row>
    <row r="21" spans="1:11" ht="14.25" customHeight="1" outlineLevel="1" x14ac:dyDescent="0.25">
      <c r="A21" s="19"/>
      <c r="B21" s="23"/>
      <c r="C21" s="15" t="s">
        <v>276</v>
      </c>
      <c r="D21" s="15"/>
      <c r="E21" s="15"/>
      <c r="F21" s="15"/>
      <c r="G21" s="15"/>
      <c r="H21" s="15"/>
      <c r="I21" s="15"/>
      <c r="J21" s="15" t="s">
        <v>7</v>
      </c>
    </row>
    <row r="22" spans="1:11" ht="14.25" customHeight="1" outlineLevel="1" x14ac:dyDescent="0.25">
      <c r="A22" s="19"/>
      <c r="B22" s="23"/>
      <c r="C22" s="15" t="s">
        <v>22</v>
      </c>
      <c r="D22" s="15"/>
      <c r="E22" s="15"/>
      <c r="F22" s="15"/>
      <c r="G22" s="15"/>
      <c r="H22" s="15"/>
      <c r="I22" s="15"/>
      <c r="J22" s="15" t="s">
        <v>10</v>
      </c>
    </row>
    <row r="23" spans="1:11" ht="14.25" customHeight="1" outlineLevel="1" x14ac:dyDescent="0.25">
      <c r="A23" s="19"/>
      <c r="B23" s="23"/>
      <c r="C23" s="15" t="s">
        <v>90</v>
      </c>
      <c r="D23" s="15"/>
      <c r="E23" s="15"/>
      <c r="F23" s="15"/>
      <c r="G23" s="15"/>
      <c r="H23" s="15"/>
      <c r="I23" s="15"/>
      <c r="J23" s="15" t="s">
        <v>8</v>
      </c>
    </row>
    <row r="24" spans="1:11" ht="15" customHeight="1" x14ac:dyDescent="0.25">
      <c r="A24" s="19"/>
      <c r="B24" s="19"/>
      <c r="C24" s="20"/>
      <c r="D24" s="20"/>
      <c r="E24" s="24"/>
      <c r="F24" s="20"/>
      <c r="G24" s="20"/>
      <c r="H24" s="20"/>
      <c r="I24" s="20"/>
      <c r="J24" s="20"/>
    </row>
    <row r="25" spans="1:11" ht="14.25" customHeight="1" x14ac:dyDescent="0.25">
      <c r="A25" s="15"/>
      <c r="B25" s="15" t="s">
        <v>0</v>
      </c>
      <c r="C25" s="15" t="s">
        <v>24</v>
      </c>
      <c r="D25" s="15" t="s">
        <v>2</v>
      </c>
      <c r="E25" s="15" t="s">
        <v>3</v>
      </c>
      <c r="F25" s="15" t="s">
        <v>4</v>
      </c>
      <c r="G25" s="15" t="s">
        <v>5</v>
      </c>
      <c r="H25" s="15" t="s">
        <v>6</v>
      </c>
      <c r="I25" s="16"/>
      <c r="J25" s="17"/>
    </row>
    <row r="26" spans="1:11" ht="14.25" customHeight="1" x14ac:dyDescent="0.25">
      <c r="A26" s="15" t="s">
        <v>7</v>
      </c>
      <c r="B26" s="15" t="s">
        <v>277</v>
      </c>
      <c r="C26" s="15" t="s">
        <v>278</v>
      </c>
      <c r="D26" s="15" t="s">
        <v>32</v>
      </c>
      <c r="E26" s="15"/>
      <c r="F26" s="15"/>
      <c r="G26" s="15"/>
      <c r="H26" s="15"/>
      <c r="I26" s="16"/>
      <c r="J26" s="18"/>
    </row>
    <row r="27" spans="1:11" ht="14.25" customHeight="1" x14ac:dyDescent="0.25">
      <c r="A27" s="15" t="s">
        <v>8</v>
      </c>
      <c r="B27" s="15" t="s">
        <v>279</v>
      </c>
      <c r="C27" s="15" t="s">
        <v>87</v>
      </c>
      <c r="D27" s="15" t="s">
        <v>25</v>
      </c>
      <c r="E27" s="15"/>
      <c r="F27" s="15"/>
      <c r="G27" s="15"/>
      <c r="H27" s="15"/>
      <c r="I27" s="16"/>
      <c r="J27" s="19"/>
    </row>
    <row r="28" spans="1:11" ht="14.25" customHeight="1" x14ac:dyDescent="0.25">
      <c r="A28" s="15" t="s">
        <v>9</v>
      </c>
      <c r="B28" s="15" t="s">
        <v>280</v>
      </c>
      <c r="C28" s="15" t="s">
        <v>281</v>
      </c>
      <c r="D28" s="15" t="s">
        <v>270</v>
      </c>
      <c r="E28" s="15"/>
      <c r="F28" s="15"/>
      <c r="G28" s="15"/>
      <c r="H28" s="15"/>
      <c r="I28" s="16"/>
      <c r="J28" s="19"/>
    </row>
    <row r="29" spans="1:11" ht="14.25" customHeight="1" x14ac:dyDescent="0.25">
      <c r="A29" s="15" t="s">
        <v>10</v>
      </c>
      <c r="B29" s="15" t="s">
        <v>282</v>
      </c>
      <c r="C29" s="15" t="s">
        <v>283</v>
      </c>
      <c r="D29" s="15" t="s">
        <v>30</v>
      </c>
      <c r="E29" s="15"/>
      <c r="F29" s="15"/>
      <c r="G29" s="15"/>
      <c r="H29" s="15"/>
      <c r="I29" s="16"/>
      <c r="J29" s="19"/>
      <c r="K29" s="19"/>
    </row>
    <row r="30" spans="1:11" ht="14.25" customHeight="1" x14ac:dyDescent="0.25">
      <c r="A30" s="15" t="s">
        <v>271</v>
      </c>
      <c r="B30" s="15" t="s">
        <v>284</v>
      </c>
      <c r="C30" s="15" t="s">
        <v>285</v>
      </c>
      <c r="D30" s="15" t="s">
        <v>31</v>
      </c>
      <c r="E30" s="15"/>
      <c r="F30" s="15"/>
      <c r="G30" s="15"/>
      <c r="H30" s="15"/>
      <c r="I30" s="16"/>
      <c r="J30" s="19"/>
    </row>
    <row r="31" spans="1:11" outlineLevel="1" x14ac:dyDescent="0.25"/>
    <row r="32" spans="1:11" ht="14.25" customHeight="1" outlineLevel="1" x14ac:dyDescent="0.25">
      <c r="A32" s="19"/>
      <c r="B32" s="23"/>
      <c r="C32" s="15"/>
      <c r="D32" s="15" t="s">
        <v>11</v>
      </c>
      <c r="E32" s="15" t="s">
        <v>12</v>
      </c>
      <c r="F32" s="15" t="s">
        <v>13</v>
      </c>
      <c r="G32" s="15" t="s">
        <v>14</v>
      </c>
      <c r="H32" s="15" t="s">
        <v>15</v>
      </c>
      <c r="I32" s="15" t="s">
        <v>16</v>
      </c>
      <c r="J32" s="15" t="s">
        <v>17</v>
      </c>
    </row>
    <row r="33" spans="1:10" ht="14.25" customHeight="1" outlineLevel="1" x14ac:dyDescent="0.25">
      <c r="A33" s="19"/>
      <c r="B33" s="23"/>
      <c r="C33" s="15" t="s">
        <v>274</v>
      </c>
      <c r="D33" s="15"/>
      <c r="E33" s="15"/>
      <c r="F33" s="15"/>
      <c r="G33" s="15"/>
      <c r="H33" s="15"/>
      <c r="I33" s="15"/>
      <c r="J33" s="15" t="s">
        <v>10</v>
      </c>
    </row>
    <row r="34" spans="1:10" ht="14.25" customHeight="1" outlineLevel="1" x14ac:dyDescent="0.25">
      <c r="A34" s="19"/>
      <c r="B34" s="23"/>
      <c r="C34" s="15" t="s">
        <v>19</v>
      </c>
      <c r="D34" s="15"/>
      <c r="E34" s="15"/>
      <c r="F34" s="15"/>
      <c r="G34" s="15"/>
      <c r="H34" s="15"/>
      <c r="I34" s="15"/>
      <c r="J34" s="15" t="s">
        <v>9</v>
      </c>
    </row>
    <row r="35" spans="1:10" ht="14.25" customHeight="1" outlineLevel="1" x14ac:dyDescent="0.25">
      <c r="A35" s="19"/>
      <c r="B35" s="23"/>
      <c r="C35" s="15" t="s">
        <v>18</v>
      </c>
      <c r="D35" s="15"/>
      <c r="E35" s="15"/>
      <c r="F35" s="15"/>
      <c r="G35" s="15"/>
      <c r="H35" s="15"/>
      <c r="I35" s="15"/>
      <c r="J35" s="15" t="s">
        <v>8</v>
      </c>
    </row>
    <row r="36" spans="1:10" ht="14.25" customHeight="1" outlineLevel="1" x14ac:dyDescent="0.25">
      <c r="A36" s="19"/>
      <c r="B36" s="23"/>
      <c r="C36" s="15" t="s">
        <v>275</v>
      </c>
      <c r="D36" s="15"/>
      <c r="E36" s="15"/>
      <c r="F36" s="15"/>
      <c r="G36" s="15"/>
      <c r="H36" s="15"/>
      <c r="I36" s="15"/>
      <c r="J36" s="15" t="s">
        <v>7</v>
      </c>
    </row>
    <row r="37" spans="1:10" ht="14.25" customHeight="1" outlineLevel="1" x14ac:dyDescent="0.25">
      <c r="A37" s="19"/>
      <c r="B37" s="23"/>
      <c r="C37" s="15" t="s">
        <v>23</v>
      </c>
      <c r="D37" s="15"/>
      <c r="E37" s="15"/>
      <c r="F37" s="15"/>
      <c r="G37" s="15"/>
      <c r="H37" s="15"/>
      <c r="I37" s="15"/>
      <c r="J37" s="15" t="s">
        <v>271</v>
      </c>
    </row>
    <row r="38" spans="1:10" ht="14.25" customHeight="1" outlineLevel="1" x14ac:dyDescent="0.25">
      <c r="A38" s="19"/>
      <c r="B38" s="23"/>
      <c r="C38" s="15" t="s">
        <v>20</v>
      </c>
      <c r="D38" s="15"/>
      <c r="E38" s="15"/>
      <c r="F38" s="15"/>
      <c r="G38" s="15"/>
      <c r="H38" s="15"/>
      <c r="I38" s="15"/>
      <c r="J38" s="15" t="s">
        <v>9</v>
      </c>
    </row>
    <row r="39" spans="1:10" ht="14.25" customHeight="1" outlineLevel="1" x14ac:dyDescent="0.25">
      <c r="A39" s="19"/>
      <c r="B39" s="23"/>
      <c r="C39" s="15" t="s">
        <v>21</v>
      </c>
      <c r="D39" s="15"/>
      <c r="E39" s="15"/>
      <c r="F39" s="15"/>
      <c r="G39" s="15"/>
      <c r="H39" s="15"/>
      <c r="I39" s="15"/>
      <c r="J39" s="15" t="s">
        <v>271</v>
      </c>
    </row>
    <row r="40" spans="1:10" ht="14.25" customHeight="1" outlineLevel="1" x14ac:dyDescent="0.25">
      <c r="A40" s="19"/>
      <c r="B40" s="23"/>
      <c r="C40" s="15" t="s">
        <v>276</v>
      </c>
      <c r="D40" s="15"/>
      <c r="E40" s="15"/>
      <c r="F40" s="15"/>
      <c r="G40" s="15"/>
      <c r="H40" s="15"/>
      <c r="I40" s="15"/>
      <c r="J40" s="15" t="s">
        <v>7</v>
      </c>
    </row>
    <row r="41" spans="1:10" ht="14.25" customHeight="1" outlineLevel="1" x14ac:dyDescent="0.25">
      <c r="A41" s="19"/>
      <c r="B41" s="23"/>
      <c r="C41" s="15" t="s">
        <v>22</v>
      </c>
      <c r="D41" s="15"/>
      <c r="E41" s="15"/>
      <c r="F41" s="15"/>
      <c r="G41" s="15"/>
      <c r="H41" s="15"/>
      <c r="I41" s="15"/>
      <c r="J41" s="15" t="s">
        <v>10</v>
      </c>
    </row>
    <row r="42" spans="1:10" ht="14.25" customHeight="1" outlineLevel="1" x14ac:dyDescent="0.25">
      <c r="A42" s="19"/>
      <c r="B42" s="23"/>
      <c r="C42" s="15" t="s">
        <v>90</v>
      </c>
      <c r="D42" s="15"/>
      <c r="E42" s="15"/>
      <c r="F42" s="15"/>
      <c r="G42" s="15"/>
      <c r="H42" s="15"/>
      <c r="I42" s="15"/>
      <c r="J42" s="15" t="s">
        <v>8</v>
      </c>
    </row>
    <row r="43" spans="1:10" ht="15" customHeight="1" x14ac:dyDescent="0.25">
      <c r="A43" s="19"/>
      <c r="B43" s="19"/>
      <c r="C43" s="20"/>
      <c r="D43" s="20"/>
      <c r="E43" s="24"/>
      <c r="F43" s="20"/>
      <c r="G43" s="20"/>
      <c r="H43" s="20"/>
      <c r="I43" s="20"/>
      <c r="J43" s="20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/>
  </sheetViews>
  <sheetFormatPr defaultRowHeight="15" x14ac:dyDescent="0.25"/>
  <cols>
    <col min="1" max="1" width="3.28515625" customWidth="1"/>
    <col min="2" max="2" width="5.140625" customWidth="1"/>
    <col min="3" max="3" width="16.7109375" customWidth="1"/>
    <col min="4" max="4" width="9.140625" customWidth="1"/>
    <col min="5" max="5" width="12.7109375" customWidth="1"/>
    <col min="6" max="6" width="13.5703125" bestFit="1" customWidth="1"/>
    <col min="7" max="9" width="12.7109375" customWidth="1"/>
  </cols>
  <sheetData>
    <row r="1" spans="1:9" ht="15.75" thickBot="1" x14ac:dyDescent="0.3"/>
    <row r="2" spans="1:9" ht="18" x14ac:dyDescent="0.25">
      <c r="A2" s="27"/>
      <c r="B2" s="2" t="s">
        <v>94</v>
      </c>
      <c r="C2" s="3"/>
      <c r="D2" s="3"/>
      <c r="E2" s="4"/>
      <c r="F2" s="28"/>
      <c r="G2" s="29"/>
      <c r="H2" s="29"/>
      <c r="I2" s="30"/>
    </row>
    <row r="3" spans="1:9" ht="15.75" x14ac:dyDescent="0.25">
      <c r="A3" s="27"/>
      <c r="B3" s="8" t="s">
        <v>102</v>
      </c>
      <c r="C3" s="7"/>
      <c r="D3" s="7"/>
      <c r="E3" s="9"/>
      <c r="F3" s="28"/>
      <c r="G3" s="29"/>
      <c r="H3" s="29"/>
      <c r="I3" s="30"/>
    </row>
    <row r="4" spans="1:9" ht="16.5" thickBot="1" x14ac:dyDescent="0.3">
      <c r="A4" s="27"/>
      <c r="B4" s="10" t="s">
        <v>97</v>
      </c>
      <c r="C4" s="11"/>
      <c r="D4" s="11" t="s">
        <v>127</v>
      </c>
      <c r="E4" s="12"/>
      <c r="F4" s="28"/>
      <c r="G4" s="29"/>
      <c r="H4" s="29"/>
      <c r="I4" s="30"/>
    </row>
    <row r="5" spans="1:9" x14ac:dyDescent="0.25">
      <c r="A5" s="31"/>
      <c r="B5" s="32"/>
      <c r="C5" s="32"/>
      <c r="D5" s="32"/>
      <c r="E5" s="33"/>
      <c r="F5" s="29"/>
      <c r="G5" s="29"/>
      <c r="H5" s="29"/>
      <c r="I5" s="30"/>
    </row>
    <row r="6" spans="1:9" x14ac:dyDescent="0.25">
      <c r="A6" s="34"/>
      <c r="B6" s="34" t="s">
        <v>0</v>
      </c>
      <c r="C6" s="34" t="s">
        <v>39</v>
      </c>
      <c r="D6" s="34" t="s">
        <v>2</v>
      </c>
      <c r="E6" s="75"/>
      <c r="F6" s="76" t="s">
        <v>117</v>
      </c>
      <c r="G6" s="76" t="s">
        <v>118</v>
      </c>
      <c r="H6" s="76"/>
      <c r="I6" s="76"/>
    </row>
    <row r="7" spans="1:9" x14ac:dyDescent="0.25">
      <c r="A7" s="35">
        <v>1</v>
      </c>
      <c r="B7" s="35" t="s">
        <v>542</v>
      </c>
      <c r="C7" s="35"/>
      <c r="D7" s="35"/>
      <c r="E7" s="36"/>
      <c r="F7" s="29"/>
      <c r="G7" s="29"/>
      <c r="H7" s="29"/>
      <c r="I7" s="29"/>
    </row>
    <row r="8" spans="1:9" x14ac:dyDescent="0.25">
      <c r="A8" s="35">
        <v>2</v>
      </c>
      <c r="B8" s="35"/>
      <c r="C8" s="35"/>
      <c r="D8" s="35"/>
      <c r="E8" s="37"/>
      <c r="F8" s="80"/>
      <c r="G8" s="29"/>
      <c r="H8" s="29"/>
      <c r="I8" s="29"/>
    </row>
    <row r="9" spans="1:9" x14ac:dyDescent="0.25">
      <c r="A9" s="34">
        <v>3</v>
      </c>
      <c r="B9" s="34"/>
      <c r="C9" s="34"/>
      <c r="D9" s="34"/>
      <c r="E9" s="36"/>
      <c r="F9" s="81"/>
      <c r="G9" s="28"/>
      <c r="H9" s="29"/>
      <c r="I9" s="29"/>
    </row>
    <row r="10" spans="1:9" x14ac:dyDescent="0.25">
      <c r="A10" s="34">
        <v>4</v>
      </c>
      <c r="B10" s="34" t="s">
        <v>542</v>
      </c>
      <c r="C10" s="34"/>
      <c r="D10" s="34"/>
      <c r="E10" s="39"/>
      <c r="F10" s="82"/>
      <c r="G10" s="38"/>
      <c r="H10" s="29"/>
      <c r="I10" s="29"/>
    </row>
    <row r="11" spans="1:9" x14ac:dyDescent="0.25">
      <c r="A11" s="35">
        <v>5</v>
      </c>
      <c r="B11" s="35" t="s">
        <v>542</v>
      </c>
      <c r="C11" s="35"/>
      <c r="D11" s="35"/>
      <c r="E11" s="36"/>
      <c r="F11" s="82"/>
      <c r="G11" s="39"/>
      <c r="H11" s="29"/>
      <c r="I11" s="29"/>
    </row>
    <row r="12" spans="1:9" x14ac:dyDescent="0.25">
      <c r="A12" s="35">
        <v>6</v>
      </c>
      <c r="B12" s="35"/>
      <c r="C12" s="35"/>
      <c r="D12" s="35"/>
      <c r="E12" s="37"/>
      <c r="F12" s="83"/>
      <c r="G12" s="28"/>
      <c r="H12" s="29"/>
      <c r="I12" s="29"/>
    </row>
    <row r="13" spans="1:9" x14ac:dyDescent="0.25">
      <c r="A13" s="34">
        <v>7</v>
      </c>
      <c r="B13" s="34"/>
      <c r="C13" s="34"/>
      <c r="D13" s="34"/>
      <c r="E13" s="36"/>
      <c r="F13" s="84"/>
      <c r="I13" s="29"/>
    </row>
    <row r="14" spans="1:9" x14ac:dyDescent="0.25">
      <c r="A14" s="34">
        <v>8</v>
      </c>
      <c r="B14" s="34" t="s">
        <v>542</v>
      </c>
      <c r="C14" s="34"/>
      <c r="D14" s="34"/>
      <c r="E14" s="39"/>
      <c r="F14" s="85"/>
      <c r="I14" s="29"/>
    </row>
  </sheetData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&amp;CMejlans Bollförening r.f.</oddHeader>
    <oddFooter>&amp;Cwww.mbf.fi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8</vt:i4>
      </vt:variant>
    </vt:vector>
  </HeadingPairs>
  <TitlesOfParts>
    <vt:vector size="37" baseType="lpstr">
      <vt:lpstr>Tulokset</vt:lpstr>
      <vt:lpstr>M13 poolit</vt:lpstr>
      <vt:lpstr>M13_JATKO</vt:lpstr>
      <vt:lpstr>M13_CONS</vt:lpstr>
      <vt:lpstr>M15 poolit</vt:lpstr>
      <vt:lpstr>M15_JATKO</vt:lpstr>
      <vt:lpstr>M15_CONS</vt:lpstr>
      <vt:lpstr>N13 poolit</vt:lpstr>
      <vt:lpstr>N13_JATKO</vt:lpstr>
      <vt:lpstr>N13_CONS</vt:lpstr>
      <vt:lpstr>N15 poolit</vt:lpstr>
      <vt:lpstr>N15_JATKO</vt:lpstr>
      <vt:lpstr>N15_CONS</vt:lpstr>
      <vt:lpstr>M13-NP poolit</vt:lpstr>
      <vt:lpstr>M13-NP_JATKO</vt:lpstr>
      <vt:lpstr>M15-NP poolit</vt:lpstr>
      <vt:lpstr>M15-NP_JATKO</vt:lpstr>
      <vt:lpstr>N13-NP poolit</vt:lpstr>
      <vt:lpstr>N15-NP poolit</vt:lpstr>
      <vt:lpstr>M13JO poolit</vt:lpstr>
      <vt:lpstr>M13JO_JATKO</vt:lpstr>
      <vt:lpstr>M13JO ottelut</vt:lpstr>
      <vt:lpstr>M15JO poolit</vt:lpstr>
      <vt:lpstr>M15JO_JATKO</vt:lpstr>
      <vt:lpstr>M15JO ottelut</vt:lpstr>
      <vt:lpstr>N13JO poolit</vt:lpstr>
      <vt:lpstr>N13JO ottelut</vt:lpstr>
      <vt:lpstr>N15JO poolit</vt:lpstr>
      <vt:lpstr>N15JO ottelut</vt:lpstr>
      <vt:lpstr>'M13 poolit'!Print_Titles</vt:lpstr>
      <vt:lpstr>'M13-NP poolit'!Print_Titles</vt:lpstr>
      <vt:lpstr>'M15 poolit'!Print_Titles</vt:lpstr>
      <vt:lpstr>'M15-NP poolit'!Print_Titles</vt:lpstr>
      <vt:lpstr>'N13 poolit'!Print_Titles</vt:lpstr>
      <vt:lpstr>'N13-NP poolit'!Print_Titles</vt:lpstr>
      <vt:lpstr>'N15 poolit'!Print_Titles</vt:lpstr>
      <vt:lpstr>'N15-NP poolit'!Print_Titles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Holmberg Mans</dc:creator>
  <cp:lastModifiedBy>Holmberg Mans</cp:lastModifiedBy>
  <cp:lastPrinted>2019-03-09T18:32:54Z</cp:lastPrinted>
  <dcterms:created xsi:type="dcterms:W3CDTF">2017-10-21T19:27:30Z</dcterms:created>
  <dcterms:modified xsi:type="dcterms:W3CDTF">2019-03-09T18:49:11Z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c3b1a5-3e25-4525-b923-a0572e679d8b_Enabled">
    <vt:lpwstr>True</vt:lpwstr>
  </property>
  <property fmtid="{D5CDD505-2E9C-101B-9397-08002B2CF9AE}" pid="3" name="MSIP_Label_65c3b1a5-3e25-4525-b923-a0572e679d8b_SiteId">
    <vt:lpwstr>62a9c2c8-8b09-43be-a7fb-9a87875714a9</vt:lpwstr>
  </property>
  <property fmtid="{D5CDD505-2E9C-101B-9397-08002B2CF9AE}" pid="4" name="MSIP_Label_65c3b1a5-3e25-4525-b923-a0572e679d8b_Owner">
    <vt:lpwstr>Mans.Holmberg@fortum.com</vt:lpwstr>
  </property>
  <property fmtid="{D5CDD505-2E9C-101B-9397-08002B2CF9AE}" pid="5" name="MSIP_Label_65c3b1a5-3e25-4525-b923-a0572e679d8b_SetDate">
    <vt:lpwstr>2018-11-17T13:29:23.4471340Z</vt:lpwstr>
  </property>
  <property fmtid="{D5CDD505-2E9C-101B-9397-08002B2CF9AE}" pid="6" name="MSIP_Label_65c3b1a5-3e25-4525-b923-a0572e679d8b_Name">
    <vt:lpwstr>Internal</vt:lpwstr>
  </property>
  <property fmtid="{D5CDD505-2E9C-101B-9397-08002B2CF9AE}" pid="7" name="MSIP_Label_65c3b1a5-3e25-4525-b923-a0572e679d8b_Application">
    <vt:lpwstr>Microsoft Azure Information Protection</vt:lpwstr>
  </property>
  <property fmtid="{D5CDD505-2E9C-101B-9397-08002B2CF9AE}" pid="8" name="MSIP_Label_65c3b1a5-3e25-4525-b923-a0572e679d8b_Extended_MSFT_Method">
    <vt:lpwstr>Automatic</vt:lpwstr>
  </property>
  <property fmtid="{D5CDD505-2E9C-101B-9397-08002B2CF9AE}" pid="9" name="MSIP_Label_f45044c0-b6aa-4b2b-834d-65c9ef8bb134_Enabled">
    <vt:lpwstr>True</vt:lpwstr>
  </property>
  <property fmtid="{D5CDD505-2E9C-101B-9397-08002B2CF9AE}" pid="10" name="MSIP_Label_f45044c0-b6aa-4b2b-834d-65c9ef8bb134_SiteId">
    <vt:lpwstr>62a9c2c8-8b09-43be-a7fb-9a87875714a9</vt:lpwstr>
  </property>
  <property fmtid="{D5CDD505-2E9C-101B-9397-08002B2CF9AE}" pid="11" name="MSIP_Label_f45044c0-b6aa-4b2b-834d-65c9ef8bb134_Owner">
    <vt:lpwstr>Mans.Holmberg@fortum.com</vt:lpwstr>
  </property>
  <property fmtid="{D5CDD505-2E9C-101B-9397-08002B2CF9AE}" pid="12" name="MSIP_Label_f45044c0-b6aa-4b2b-834d-65c9ef8bb134_SetDate">
    <vt:lpwstr>2018-11-17T13:29:23.4471340Z</vt:lpwstr>
  </property>
  <property fmtid="{D5CDD505-2E9C-101B-9397-08002B2CF9AE}" pid="13" name="MSIP_Label_f45044c0-b6aa-4b2b-834d-65c9ef8bb134_Name">
    <vt:lpwstr>Hide Visual Label</vt:lpwstr>
  </property>
  <property fmtid="{D5CDD505-2E9C-101B-9397-08002B2CF9AE}" pid="14" name="MSIP_Label_f45044c0-b6aa-4b2b-834d-65c9ef8bb134_Application">
    <vt:lpwstr>Microsoft Azure Information Protection</vt:lpwstr>
  </property>
  <property fmtid="{D5CDD505-2E9C-101B-9397-08002B2CF9AE}" pid="15" name="MSIP_Label_f45044c0-b6aa-4b2b-834d-65c9ef8bb134_Parent">
    <vt:lpwstr>65c3b1a5-3e25-4525-b923-a0572e679d8b</vt:lpwstr>
  </property>
  <property fmtid="{D5CDD505-2E9C-101B-9397-08002B2CF9AE}" pid="16" name="MSIP_Label_f45044c0-b6aa-4b2b-834d-65c9ef8bb134_Extended_MSFT_Method">
    <vt:lpwstr>Automatic</vt:lpwstr>
  </property>
  <property fmtid="{D5CDD505-2E9C-101B-9397-08002B2CF9AE}" pid="17" name="Sensitivity">
    <vt:lpwstr>Internal Hide Visual Label</vt:lpwstr>
  </property>
</Properties>
</file>